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957" documentId="120_S{2AC9BD13-BADA-5192-A53E-5A8FF88502F6}" xr6:coauthVersionLast="47" xr6:coauthVersionMax="47" xr10:uidLastSave="{1A1A64EB-9073-4E34-976C-35E79A5ADEB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G2" i="1"/>
  <c r="L46" i="4"/>
  <c r="L47" i="4"/>
  <c r="L48" i="4"/>
  <c r="L49" i="4"/>
  <c r="J46" i="4"/>
  <c r="J47" i="4"/>
  <c r="J48" i="4"/>
  <c r="J49" i="4"/>
  <c r="I46" i="4"/>
  <c r="I47" i="4"/>
  <c r="I48" i="4"/>
  <c r="I49" i="4"/>
  <c r="B46" i="4"/>
  <c r="B47" i="4"/>
  <c r="B48" i="4"/>
  <c r="B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L43" i="4"/>
  <c r="L44" i="4"/>
  <c r="L45" i="4"/>
  <c r="J43" i="4"/>
  <c r="J44" i="4"/>
  <c r="J45" i="4"/>
  <c r="I43" i="4"/>
  <c r="I44" i="4"/>
  <c r="I45" i="4"/>
  <c r="B43" i="4"/>
  <c r="B44" i="4"/>
  <c r="B45" i="4"/>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I2" i="9"/>
  <c r="I3" i="9"/>
  <c r="I4" i="9"/>
  <c r="I5" i="9"/>
  <c r="I6" i="9"/>
  <c r="I7" i="9"/>
  <c r="I8" i="9"/>
  <c r="I9" i="9"/>
  <c r="I10" i="9"/>
  <c r="I11" i="9"/>
  <c r="I12" i="9"/>
  <c r="I13" i="9"/>
  <c r="I14" i="9"/>
  <c r="I15" i="9"/>
  <c r="I16" i="9"/>
  <c r="I17" i="9"/>
  <c r="I18" i="9"/>
  <c r="I19" i="9"/>
  <c r="I2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<sst xmlns="http://schemas.openxmlformats.org/spreadsheetml/2006/main" count="180293" uniqueCount="39130">
  <si>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</si>
  <si>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</si>
  <si>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</si>
  <si>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</si>
  <si>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</si>
  <si>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</si>
  <si>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</si>
  <si>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</si>
  <si>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</si>
  <si>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</si>
  <si>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</si>
  <si>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</si>
  <si>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</si>
  <si>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</si>
  <si>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</si>
  <si>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</si>
  <si>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</si>
  <si>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</si>
  <si>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</si>
  <si>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</si>
  <si>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</si>
  <si>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</si>
  <si>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</si>
  <si>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</si>
  <si>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</si>
  <si>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</si>
  <si>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</si>
  <si>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</si>
  <si>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</si>
  <si>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</si>
  <si>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</si>
  <si>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</si>
  <si>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</si>
  <si>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</si>
  <si>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</si>
  <si>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</si>
  <si>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</si>
  <si>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</si>
  <si>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</si>
  <si>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</si>
  <si>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</si>
  <si>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</si>
  <si>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</si>
  <si>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</si>
  <si>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</si>
  <si>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</si>
  <si>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</si>
  <si>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</si>
  <si>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</si>
  <si>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</si>
  <si>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</si>
  <si>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</si>
  <si>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</si>
  <si>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</si>
  <si>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</si>
  <si>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</si>
  <si>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</si>
  <si>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</si>
  <si>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</si>
  <si>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</si>
  <si>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</si>
  <si>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</si>
  <si>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</si>
  <si>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</si>
  <si>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</si>
  <si>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</si>
  <si>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</si>
  <si>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</si>
  <si>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</si>
  <si>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</si>
  <si>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</si>
  <si>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</si>
  <si>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</si>
  <si>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</si>
  <si>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</si>
  <si>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</si>
  <si>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</si>
  <si>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</si>
  <si>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</si>
  <si>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</si>
  <si>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</si>
  <si>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</si>
  <si>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</si>
  <si>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</si>
  <si>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</si>
  <si>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</si>
  <si>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</si>
  <si>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</si>
  <si>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</si>
  <si>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</si>
  <si>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</si>
  <si>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</si>
  <si>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</si>
  <si>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</si>
  <si>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</si>
  <si>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</si>
  <si>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</si>
  <si>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</si>
  <si>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</si>
  <si>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</si>
  <si>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</si>
  <si>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</si>
  <si>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</si>
  <si>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</si>
  <si>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</si>
  <si>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</si>
  <si>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</si>
  <si>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</si>
  <si>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</si>
  <si>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</si>
  <si>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</si>
  <si>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</si>
  <si>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</si>
  <si>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</si>
  <si>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</si>
  <si>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</si>
  <si>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</si>
  <si>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</si>
  <si>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</si>
  <si>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</si>
  <si>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</si>
  <si>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</si>
  <si>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</si>
  <si>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</si>
  <si>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</si>
  <si>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</si>
  <si>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</si>
  <si>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</si>
  <si>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</si>
  <si>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</si>
  <si>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</si>
  <si>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</si>
  <si>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</si>
  <si>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</si>
  <si>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</si>
  <si>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</si>
  <si>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</si>
  <si>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</si>
  <si>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</si>
  <si>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</si>
  <si>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</si>
  <si>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</si>
  <si>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</si>
  <si>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</si>
  <si>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</si>
  <si>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</si>
  <si>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</si>
  <si>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</si>
  <si>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</si>
  <si>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</si>
  <si>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</si>
  <si>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</si>
  <si>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</si>
  <si>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</si>
  <si>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</si>
  <si>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</si>
  <si>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</si>
  <si>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</si>
  <si>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</si>
  <si>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</si>
  <si>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</si>
  <si>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</si>
  <si>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</si>
  <si>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</si>
  <si>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</si>
  <si>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</si>
  <si>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</si>
  <si>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</si>
  <si>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</si>
  <si>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</si>
  <si>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</si>
  <si>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</si>
  <si>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</si>
  <si>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</si>
  <si>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</si>
  <si>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</si>
  <si>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</si>
  <si>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</si>
  <si>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</si>
  <si>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</si>
  <si>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</si>
  <si>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</si>
  <si>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</si>
  <si>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</si>
  <si>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</si>
  <si>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</si>
  <si>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</si>
  <si>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</si>
  <si>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</si>
  <si>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</si>
  <si>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</si>
  <si>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</si>
  <si>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</si>
  <si>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</si>
  <si>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</si>
  <si>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</si>
  <si>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</si>
  <si>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</si>
  <si>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</si>
  <si>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</si>
  <si>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</si>
  <si>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</si>
  <si>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</si>
  <si>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</si>
  <si>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</si>
  <si>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</si>
  <si>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</si>
  <si>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</si>
  <si>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</si>
  <si>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</si>
  <si>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</si>
  <si>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</si>
  <si>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</si>
  <si>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</si>
  <si>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</si>
  <si>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</si>
  <si>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</si>
  <si>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</si>
  <si>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</si>
  <si>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</si>
  <si>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</si>
  <si>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</si>
  <si>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</si>
  <si>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</si>
  <si>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</si>
  <si>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</si>
  <si>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</si>
  <si>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</si>
  <si>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</si>
  <si>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</si>
  <si>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</si>
  <si>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</si>
  <si>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</si>
  <si>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</si>
  <si>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</si>
  <si>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</si>
  <si>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</si>
  <si>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</si>
  <si>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</si>
  <si>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</si>
  <si>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</si>
  <si>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</si>
  <si>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</si>
  <si>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</si>
  <si>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</si>
  <si>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</si>
  <si>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</si>
  <si>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</si>
  <si>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</si>
  <si>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</si>
  <si>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</si>
  <si>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</si>
  <si>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</si>
  <si>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</si>
  <si>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</si>
  <si>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</si>
  <si>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</si>
  <si>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</si>
  <si>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</si>
  <si>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</si>
  <si>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</si>
  <si>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</si>
  <si>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</si>
  <si>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</si>
  <si>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</si>
  <si>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</si>
  <si>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</si>
  <si>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</si>
  <si>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</si>
  <si>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</si>
  <si>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</si>
  <si>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</si>
  <si>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</si>
  <si>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</si>
  <si>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</si>
  <si>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</si>
  <si>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</si>
  <si>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</si>
  <si>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</si>
  <si>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</si>
  <si>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</si>
  <si>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</si>
  <si>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</si>
  <si>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</si>
  <si>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</si>
  <si>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</si>
  <si>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</si>
  <si>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</si>
  <si>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</si>
  <si>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</si>
  <si>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</si>
  <si>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</si>
  <si>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</si>
  <si>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</si>
  <si>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</si>
  <si>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</si>
  <si>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</si>
  <si>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</si>
  <si>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</si>
  <si>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</si>
  <si>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</si>
  <si>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</si>
  <si>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</si>
  <si>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</si>
  <si>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</si>
  <si>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</si>
  <si>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</si>
  <si>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</si>
  <si>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</si>
  <si>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</si>
  <si>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</si>
  <si>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</si>
  <si>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</si>
  <si>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</si>
  <si>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</si>
  <si>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</si>
  <si>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</si>
  <si>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</si>
  <si>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</si>
  <si>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</si>
  <si>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</si>
  <si>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</si>
  <si>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</si>
  <si>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</si>
  <si>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</si>
  <si>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</si>
  <si>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</si>
  <si>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</si>
  <si>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</si>
  <si>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</si>
  <si>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</si>
  <si>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</si>
  <si>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</si>
  <si>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</si>
  <si>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</si>
  <si>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</si>
  <si>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</si>
  <si>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</si>
  <si>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</si>
  <si>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</si>
  <si>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</si>
  <si>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</si>
  <si>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</si>
  <si>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</si>
  <si>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</si>
  <si>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</si>
  <si>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</si>
  <si>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</si>
  <si>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</si>
  <si>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</si>
  <si>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</si>
  <si>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</si>
  <si>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</si>
  <si>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</si>
  <si>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</si>
  <si>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</si>
  <si>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</si>
  <si>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</si>
  <si>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</si>
  <si>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</si>
  <si>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</si>
  <si>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</si>
  <si>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</si>
  <si>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</si>
  <si>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</si>
  <si>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</si>
  <si>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</si>
  <si>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</si>
  <si>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</si>
  <si>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</si>
  <si>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</si>
  <si>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</si>
  <si>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</si>
  <si>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</si>
  <si>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</si>
  <si>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</si>
  <si>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</si>
  <si>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</si>
  <si>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</si>
  <si>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</si>
  <si>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</si>
  <si>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</si>
  <si>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</si>
  <si>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</si>
  <si>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</si>
  <si>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</si>
  <si>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</si>
  <si>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</si>
  <si>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</si>
  <si>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</si>
  <si>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</si>
  <si>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</si>
  <si>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</si>
  <si>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</si>
  <si>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</si>
  <si>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</si>
  <si>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</si>
  <si>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</si>
  <si>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</si>
  <si>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</si>
  <si>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</si>
  <si>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</si>
  <si>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</si>
  <si>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</si>
  <si>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</si>
  <si>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</si>
  <si>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</si>
  <si>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</si>
  <si>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</si>
  <si>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</si>
  <si>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</si>
  <si>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</si>
  <si>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</si>
  <si>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</si>
  <si>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</si>
  <si>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</si>
  <si>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</si>
  <si>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</si>
  <si>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</si>
  <si>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</si>
  <si>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</si>
  <si>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</si>
  <si>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</si>
  <si>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</si>
  <si>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</si>
  <si>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</si>
  <si>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</si>
  <si>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</si>
  <si>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</si>
  <si>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</si>
  <si>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</si>
  <si>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</si>
  <si>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</si>
  <si>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</si>
  <si>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</si>
  <si>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</si>
  <si>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</si>
  <si>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</si>
  <si>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</si>
  <si>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</si>
  <si>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</si>
  <si>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</si>
  <si>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</si>
  <si>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</si>
  <si>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</si>
  <si>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</si>
  <si>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</si>
  <si>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</si>
  <si>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</si>
  <si>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</si>
  <si>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</si>
  <si>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</si>
  <si>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</si>
  <si>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</si>
  <si>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</si>
  <si>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</si>
  <si>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</si>
  <si>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</si>
  <si>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</si>
  <si>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</si>
  <si>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</si>
  <si>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</si>
  <si>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</si>
  <si>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</si>
  <si>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</si>
  <si>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</si>
  <si>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</si>
  <si>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</si>
  <si>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</si>
  <si>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</si>
  <si>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</si>
  <si>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</si>
  <si>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</si>
  <si>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</si>
  <si>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</si>
  <si>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</si>
  <si>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</si>
  <si>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</si>
  <si>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</si>
  <si>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</si>
  <si>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</si>
  <si>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</si>
  <si>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</si>
  <si>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</si>
  <si>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</si>
  <si>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</si>
  <si>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</si>
  <si>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</si>
  <si>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</si>
  <si>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</si>
  <si>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</si>
  <si>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</si>
  <si>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</si>
  <si>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</si>
  <si>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</si>
  <si>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</si>
  <si>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</si>
  <si>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</si>
  <si>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</si>
  <si>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</si>
  <si>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</si>
  <si>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</si>
  <si>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</si>
  <si>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</si>
  <si>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</si>
  <si>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</si>
  <si>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</si>
  <si>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</si>
  <si>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</si>
  <si>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</si>
  <si>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</si>
  <si>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</si>
  <si>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</si>
  <si>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</si>
  <si>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</si>
  <si>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</si>
  <si>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</si>
  <si>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</si>
  <si>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</si>
  <si>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</si>
  <si>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</si>
  <si>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</si>
  <si>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</si>
  <si>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</si>
  <si>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</si>
  <si>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</si>
  <si>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</si>
  <si>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</si>
  <si>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</si>
  <si>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</si>
  <si>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</si>
  <si>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</si>
  <si>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</si>
  <si>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</si>
  <si>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</si>
  <si>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</si>
  <si>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</si>
  <si>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</si>
  <si>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</si>
  <si>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</si>
  <si>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</si>
  <si>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</si>
  <si>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</si>
  <si>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</si>
  <si>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</si>
  <si>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</si>
  <si>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</si>
  <si>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</si>
  <si>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</si>
  <si>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</si>
  <si>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</si>
  <si>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</si>
  <si>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</si>
  <si>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</si>
  <si>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</si>
  <si>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</si>
  <si>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</si>
  <si>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</si>
  <si>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</si>
  <si>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</si>
  <si>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</si>
  <si>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</si>
  <si>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</si>
  <si>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</si>
  <si>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</si>
  <si>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</si>
  <si>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</si>
  <si>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</si>
  <si>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</si>
  <si>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</si>
  <si>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</si>
  <si>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</si>
  <si>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</si>
  <si>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</si>
  <si>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</si>
  <si>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</si>
  <si>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</si>
  <si>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</si>
  <si>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</si>
  <si>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</si>
  <si>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</si>
  <si>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</si>
  <si>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</si>
  <si>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</si>
  <si>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</si>
  <si>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</si>
  <si>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</si>
  <si>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</si>
  <si>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</si>
  <si>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</si>
  <si>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</si>
  <si>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</si>
  <si>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</si>
  <si>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</si>
  <si>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</si>
  <si>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</si>
  <si>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</si>
  <si>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</si>
  <si>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</si>
  <si>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</si>
  <si>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</si>
  <si>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</si>
  <si>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</si>
  <si>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</si>
  <si>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</si>
  <si>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</si>
  <si>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</si>
  <si>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</si>
  <si>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</si>
  <si>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</si>
  <si>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</si>
  <si>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</si>
  <si>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</si>
  <si>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</si>
  <si>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</si>
  <si>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</si>
  <si>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</si>
  <si>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</si>
  <si>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</si>
  <si>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</si>
  <si>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</si>
  <si>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</si>
  <si>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</si>
  <si>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</si>
  <si>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</si>
  <si>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</si>
  <si>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</si>
  <si>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</si>
  <si>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</si>
  <si>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</si>
  <si>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</si>
  <si>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</si>
  <si>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</si>
  <si>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</si>
  <si>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</si>
  <si>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</si>
  <si>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</si>
  <si>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</si>
  <si>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</si>
  <si>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</si>
  <si>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</si>
  <si>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</si>
  <si>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</si>
  <si>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</si>
  <si>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</si>
  <si>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</si>
  <si>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</si>
  <si>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</si>
  <si>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</si>
  <si>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</si>
  <si>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</si>
  <si>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</si>
  <si>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</si>
  <si>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</si>
  <si>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</si>
  <si>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</si>
  <si>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</si>
  <si>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</si>
  <si>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</si>
  <si>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</si>
  <si>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</si>
  <si>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</si>
  <si>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</si>
  <si>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</si>
  <si>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</si>
  <si>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</si>
  <si>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</si>
  <si>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</si>
  <si>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</si>
  <si>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</si>
  <si>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</si>
  <si>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</si>
  <si>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</si>
  <si>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</si>
  <si>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</si>
  <si>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</si>
  <si>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</si>
  <si>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</si>
  <si>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</si>
  <si>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</si>
  <si>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</si>
  <si>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</si>
  <si>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</si>
  <si>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</si>
  <si>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</si>
  <si>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</si>
  <si>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</si>
  <si>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</si>
  <si>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</si>
  <si>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</si>
  <si>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</si>
  <si>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</si>
  <si>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</si>
  <si>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</si>
  <si>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</si>
  <si>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</si>
  <si>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</si>
  <si>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</si>
  <si>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</si>
  <si>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</si>
  <si>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</si>
  <si>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</si>
  <si>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</si>
  <si>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</si>
  <si>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</si>
  <si>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</si>
  <si>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</si>
  <si>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</si>
  <si>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</si>
  <si>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</si>
  <si>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</si>
  <si>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</si>
  <si>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</si>
  <si>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</si>
  <si>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</si>
  <si>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</si>
  <si>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</si>
  <si>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</si>
  <si>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</si>
  <si>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</si>
  <si>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</si>
  <si>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</si>
  <si>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</si>
  <si>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</si>
  <si>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</si>
  <si>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</si>
  <si>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</si>
  <si>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</si>
  <si>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</si>
  <si>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</si>
  <si>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</si>
  <si>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</si>
  <si>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</si>
  <si>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</si>
  <si>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</si>
  <si>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</si>
  <si>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</si>
  <si>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</si>
  <si>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</si>
  <si>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</si>
  <si>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</si>
  <si>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</si>
  <si>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</si>
  <si>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</si>
  <si>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</si>
  <si>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</si>
  <si>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</si>
  <si>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</si>
  <si>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</si>
  <si>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</si>
  <si>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</si>
  <si>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</si>
  <si>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</si>
  <si>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</si>
  <si>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</si>
  <si>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</si>
  <si>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</si>
  <si>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</si>
  <si>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</si>
  <si>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</si>
  <si>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</si>
  <si>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</si>
  <si>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</si>
  <si>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</si>
  <si>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</si>
  <si>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</si>
  <si>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</si>
  <si>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</si>
  <si>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</si>
  <si>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</si>
  <si>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</si>
  <si>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</si>
  <si>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</si>
  <si>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</si>
  <si>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</si>
  <si>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</si>
  <si>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</si>
  <si>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</si>
  <si>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</si>
  <si>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</si>
  <si>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</si>
  <si>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</si>
  <si>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</si>
  <si>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</si>
  <si>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</si>
  <si>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</si>
  <si>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</si>
  <si>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</si>
  <si>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</si>
  <si>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</si>
  <si>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</si>
  <si>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</si>
  <si>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</si>
  <si>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</si>
  <si>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</si>
  <si>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</si>
  <si>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</si>
  <si>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</si>
  <si>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</si>
  <si>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</si>
  <si>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</si>
  <si>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</si>
  <si>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</si>
  <si>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</si>
  <si>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</si>
  <si>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</si>
  <si>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</si>
  <si>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</si>
  <si>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</si>
  <si>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</si>
  <si>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</si>
  <si>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</si>
  <si>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</si>
  <si>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</si>
  <si>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</si>
  <si>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</si>
  <si>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</si>
  <si>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</si>
  <si>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</si>
  <si>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</si>
  <si>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</si>
  <si>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</si>
  <si>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</si>
  <si>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</si>
  <si>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</si>
  <si>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</si>
  <si>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</si>
  <si>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</si>
  <si>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</si>
  <si>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</si>
  <si>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</si>
  <si>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</si>
  <si>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</si>
  <si>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</si>
  <si>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</si>
  <si>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</si>
  <si>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</si>
  <si>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</si>
  <si>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</si>
  <si>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</si>
  <si>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</si>
  <si>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</si>
  <si>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</si>
  <si>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</si>
  <si>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</si>
  <si>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</si>
  <si>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</si>
  <si>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</si>
  <si>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</si>
  <si>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</si>
  <si>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</si>
  <si>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</si>
  <si>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</si>
  <si>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</si>
  <si>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</si>
  <si>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</si>
  <si>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</si>
  <si>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</si>
  <si>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</si>
  <si>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</si>
  <si>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</si>
  <si>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</si>
  <si>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</si>
  <si>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</si>
  <si>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</si>
  <si>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</si>
  <si>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</si>
  <si>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</si>
  <si>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</si>
  <si>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</si>
  <si>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</si>
  <si>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</si>
  <si>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</si>
  <si>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</si>
  <si>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</si>
  <si>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</si>
  <si>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</si>
  <si>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</si>
  <si>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</si>
  <si>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</si>
  <si>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</si>
  <si>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</si>
  <si>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</si>
  <si>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</si>
  <si>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</si>
  <si>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</si>
  <si>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</si>
  <si>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</si>
  <si>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</si>
  <si>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</si>
  <si>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</si>
  <si>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</si>
  <si>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</si>
  <si>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</si>
  <si>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</si>
  <si>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</si>
  <si>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</si>
  <si>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</si>
  <si>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</si>
  <si>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</si>
  <si>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</si>
  <si>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</si>
  <si>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</si>
  <si>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</si>
  <si>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</si>
  <si>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</si>
  <si>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</si>
  <si>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</si>
  <si>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</si>
  <si>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</si>
  <si>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</si>
  <si>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</si>
  <si>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</si>
  <si>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</si>
  <si>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</si>
  <si>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</si>
  <si>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</si>
  <si>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</si>
  <si>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</si>
  <si>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</si>
  <si>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</si>
  <si>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</si>
  <si>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</si>
  <si>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</si>
  <si>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</si>
  <si>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</si>
  <si>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</si>
  <si>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</si>
  <si>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</si>
  <si>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</si>
  <si>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</si>
  <si>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</si>
  <si>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</si>
  <si>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</si>
  <si>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</si>
  <si>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</si>
  <si>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</si>
  <si>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</si>
  <si>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</si>
  <si>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</si>
  <si>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</si>
  <si>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</si>
  <si>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</si>
  <si>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</si>
  <si>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</si>
  <si>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</si>
  <si>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</si>
  <si>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</si>
  <si>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</si>
  <si>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</si>
  <si>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</si>
  <si>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</si>
  <si>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</si>
  <si>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</si>
  <si>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</si>
  <si>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</si>
  <si>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</si>
  <si>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</si>
  <si>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</si>
  <si>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</si>
  <si>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</si>
  <si>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</si>
  <si>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</si>
  <si>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</si>
  <si>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</si>
  <si>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</si>
  <si>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</si>
  <si>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</si>
  <si>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</si>
  <si>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</si>
  <si>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</si>
  <si>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</si>
  <si>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</si>
  <si>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</si>
  <si>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</si>
  <si>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</si>
  <si>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</si>
  <si>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</si>
  <si>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</si>
  <si>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</si>
  <si>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</si>
  <si>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</si>
  <si>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</si>
  <si>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</si>
  <si>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</si>
  <si>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</si>
  <si>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</si>
  <si>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</si>
  <si>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</si>
  <si>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</si>
  <si>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</si>
  <si>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</si>
  <si>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</si>
  <si>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</si>
  <si>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</si>
  <si>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</si>
  <si>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</si>
  <si>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</si>
  <si>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</si>
  <si>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</si>
  <si>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</si>
  <si>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</si>
  <si>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</si>
  <si>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</si>
  <si>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</si>
  <si>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</si>
  <si>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</si>
  <si>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</si>
  <si>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</si>
  <si>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</si>
  <si>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</si>
  <si>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</si>
  <si>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</si>
  <si>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</si>
  <si>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</si>
  <si>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</si>
  <si>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</si>
  <si>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</si>
  <si>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</si>
  <si>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</si>
  <si>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</si>
  <si>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</si>
  <si>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</si>
  <si>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</si>
  <si>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</si>
  <si>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</si>
  <si>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</si>
  <si>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</si>
  <si>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</si>
  <si>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</si>
  <si>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</si>
  <si>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</si>
  <si>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</si>
  <si>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</si>
  <si>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</si>
  <si>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</si>
  <si>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</si>
  <si>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</si>
  <si>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</si>
  <si>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</si>
  <si>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</si>
  <si>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</si>
  <si>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</si>
  <si>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</si>
  <si>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</si>
  <si>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</si>
  <si>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</si>
  <si>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</si>
  <si>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</si>
  <si>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</si>
  <si>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</si>
  <si>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</si>
  <si>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</si>
  <si>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</si>
  <si>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</si>
  <si>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</si>
  <si>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</si>
  <si>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</si>
  <si>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</si>
  <si>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</si>
  <si>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</si>
  <si>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</si>
  <si>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</si>
  <si>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</si>
  <si>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</si>
  <si>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</si>
  <si>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</si>
  <si>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</si>
  <si>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</si>
  <si>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</si>
  <si>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</si>
  <si>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</si>
  <si>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</si>
  <si>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</si>
  <si>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</si>
  <si>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</si>
  <si>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</si>
  <si>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</si>
  <si>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</si>
  <si>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</si>
  <si>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</si>
  <si>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</si>
  <si>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</si>
  <si>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</si>
  <si>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</si>
  <si>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</si>
  <si>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</si>
  <si>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</si>
  <si>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</si>
  <si>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</si>
  <si>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</si>
  <si>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</si>
  <si>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</si>
  <si>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</si>
  <si>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</si>
  <si>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</si>
  <si>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</si>
  <si>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</si>
  <si>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</si>
  <si>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</si>
  <si>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</si>
  <si>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</si>
  <si>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</si>
  <si>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</si>
  <si>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</si>
  <si>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</si>
  <si>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</si>
  <si>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</si>
  <si>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</si>
  <si>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</si>
  <si>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</si>
  <si>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</si>
  <si>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</si>
  <si>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</si>
  <si>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</si>
  <si>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</si>
  <si>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</si>
  <si>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</si>
  <si>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</si>
  <si>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</si>
  <si>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</si>
  <si>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</si>
  <si>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</si>
  <si>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</si>
  <si>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</si>
  <si>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</si>
  <si>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</si>
  <si>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</si>
  <si>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</si>
  <si>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</si>
  <si>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</si>
  <si>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</si>
  <si>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</si>
  <si>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</si>
  <si>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</si>
  <si>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</si>
  <si>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</si>
  <si>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</si>
  <si>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</si>
  <si>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</si>
  <si>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</si>
  <si>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</si>
  <si>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</si>
  <si>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</si>
  <si>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</si>
  <si>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</si>
  <si>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</si>
  <si>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</si>
  <si>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</si>
  <si>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</si>
  <si>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</si>
  <si>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</si>
  <si>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</si>
  <si>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</si>
  <si>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</si>
  <si>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</si>
  <si>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</si>
  <si>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</si>
  <si>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</si>
  <si>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</si>
  <si>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</si>
  <si>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</si>
  <si>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</si>
  <si>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</si>
  <si>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</si>
  <si>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</si>
  <si>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</si>
  <si>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</si>
  <si>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</si>
  <si>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</si>
  <si>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</si>
  <si>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</si>
  <si>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</si>
  <si>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</si>
  <si>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</si>
  <si>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</si>
  <si>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</si>
  <si>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</si>
  <si>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</si>
  <si>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</si>
  <si>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</si>
  <si>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</si>
  <si>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</si>
  <si>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</si>
  <si>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</si>
  <si>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</si>
  <si>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</si>
  <si>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</si>
  <si>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</si>
  <si>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</si>
  <si>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</si>
  <si>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</si>
  <si>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</si>
  <si>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</si>
  <si>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</si>
  <si>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</si>
  <si>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</si>
  <si>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</si>
  <si>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</si>
  <si>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</si>
  <si>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</si>
  <si>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</si>
  <si>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</si>
  <si>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</si>
  <si>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</si>
  <si>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</si>
  <si>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</si>
  <si>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</si>
  <si>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</si>
  <si>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</si>
  <si>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</si>
  <si>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</si>
  <si>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</si>
  <si>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</si>
  <si>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</si>
  <si>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</si>
  <si>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</si>
  <si>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</si>
  <si>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</si>
  <si>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</si>
  <si>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</si>
  <si>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</si>
  <si>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</si>
  <si>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</si>
  <si>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</si>
  <si>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</si>
  <si>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</si>
  <si>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</si>
  <si>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</si>
  <si>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</si>
  <si>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</si>
  <si>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</si>
  <si>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</si>
  <si>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</si>
  <si>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</si>
  <si>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</si>
  <si>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</si>
  <si>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</si>
  <si>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</si>
  <si>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</si>
  <si>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</si>
  <si>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</si>
  <si>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</si>
  <si>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</si>
  <si>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</si>
  <si>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</si>
  <si>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</si>
  <si>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</si>
  <si>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</si>
  <si>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</si>
  <si>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</si>
  <si>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</si>
  <si>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</si>
  <si>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</si>
  <si>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</si>
  <si>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</si>
  <si>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</si>
  <si>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</si>
  <si>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</si>
  <si>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</si>
  <si>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</si>
  <si>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</si>
  <si>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</si>
  <si>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</si>
  <si>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</si>
  <si>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</si>
  <si>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</si>
  <si>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</si>
  <si>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</si>
  <si>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</si>
  <si>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</si>
  <si>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</si>
  <si>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</si>
  <si>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</si>
  <si>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</si>
  <si>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</si>
  <si>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</si>
  <si>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</si>
  <si>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</si>
  <si>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</si>
  <si>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</si>
  <si>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</si>
  <si>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</si>
  <si>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</si>
  <si>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</si>
  <si>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</si>
  <si>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</si>
  <si>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</si>
  <si>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</si>
  <si>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</si>
  <si>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</si>
  <si>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</si>
  <si>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</si>
  <si>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</si>
  <si>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</si>
  <si>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</si>
  <si>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</si>
  <si>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</si>
  <si>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</si>
  <si>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</si>
  <si>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</si>
  <si>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</si>
  <si>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</si>
  <si>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</si>
  <si>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</si>
  <si>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</si>
  <si>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</si>
  <si>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</si>
  <si>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</si>
  <si>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</si>
  <si>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</si>
  <si>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</si>
  <si>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</si>
  <si>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</si>
  <si>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</si>
  <si>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</si>
  <si>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</si>
  <si>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</si>
  <si>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</si>
  <si>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</si>
  <si>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</si>
  <si>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</si>
  <si>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</si>
  <si>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</si>
  <si>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</si>
  <si>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</si>
  <si>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</si>
  <si>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</si>
  <si>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</si>
  <si>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</si>
  <si>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</si>
  <si>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</si>
  <si>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</si>
  <si>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</si>
  <si>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</si>
  <si>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</si>
  <si>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</si>
  <si>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</si>
  <si>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</si>
  <si>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</si>
  <si>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</si>
  <si>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</si>
  <si>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</si>
  <si>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</si>
  <si>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</si>
  <si>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</si>
  <si>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</si>
  <si>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</si>
  <si>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</si>
  <si>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</si>
  <si>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</si>
  <si>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</si>
  <si>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</si>
  <si>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</si>
  <si>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</si>
  <si>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</si>
  <si>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</si>
  <si>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</si>
  <si>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</si>
  <si>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</si>
  <si>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</si>
  <si>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</si>
  <si>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</si>
  <si>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</si>
  <si>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</si>
  <si>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</si>
  <si>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</si>
  <si>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</si>
  <si>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</si>
  <si>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</si>
  <si>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</si>
  <si>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</si>
  <si>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</si>
  <si>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</si>
  <si>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</si>
  <si>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</si>
  <si>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</si>
  <si>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</si>
  <si>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</si>
  <si>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</si>
  <si>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</si>
  <si>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</si>
  <si>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</si>
  <si>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</si>
  <si>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</si>
  <si>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</si>
  <si>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</si>
  <si>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</si>
  <si>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</si>
  <si>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</si>
  <si>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</si>
  <si>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</si>
  <si>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</si>
  <si>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</si>
  <si>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</si>
  <si>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</si>
  <si>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</si>
  <si>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</si>
  <si>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</si>
  <si>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</si>
  <si>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</si>
  <si>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</si>
  <si>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</si>
  <si>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</si>
  <si>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</si>
  <si>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</si>
  <si>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</si>
  <si>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</si>
  <si>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</si>
  <si>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</si>
  <si>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</si>
  <si>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</si>
  <si>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</si>
  <si>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</si>
  <si>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</si>
  <si>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</si>
  <si>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</si>
  <si>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</si>
  <si>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</si>
  <si>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</si>
  <si>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</si>
  <si>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</si>
  <si>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</si>
  <si>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</si>
  <si>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</si>
  <si>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</si>
  <si>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</si>
  <si>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</si>
  <si>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</si>
  <si>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</si>
  <si>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</si>
  <si>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</si>
  <si>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</si>
  <si>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</si>
  <si>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</si>
  <si>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</si>
  <si>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</si>
  <si>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</si>
  <si>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</si>
  <si>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</si>
  <si>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</si>
  <si>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</si>
  <si>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</si>
  <si>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</si>
  <si>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</si>
  <si>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</si>
  <si>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</si>
  <si>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</si>
  <si>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</si>
  <si>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</si>
  <si>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</si>
  <si>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</si>
  <si>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</si>
  <si>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</si>
  <si>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</si>
  <si>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</si>
  <si>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</si>
  <si>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</si>
  <si>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</si>
  <si>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</si>
  <si>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</si>
  <si>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</si>
  <si>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</si>
  <si>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</si>
  <si>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</si>
  <si>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</si>
  <si>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</si>
  <si>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</si>
  <si>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</si>
  <si>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</si>
  <si>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</si>
  <si>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</si>
  <si>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</si>
  <si>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</si>
  <si>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</si>
  <si>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</si>
  <si>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</si>
  <si>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</si>
  <si>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</si>
  <si>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</si>
  <si>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</si>
  <si>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</si>
  <si>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</si>
  <si>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</si>
  <si>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</si>
  <si>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</si>
  <si>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</si>
  <si>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</si>
  <si>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</si>
  <si>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</si>
  <si>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</si>
  <si>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</si>
  <si>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</si>
  <si>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</si>
  <si>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</si>
  <si>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</si>
  <si>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</si>
  <si>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</si>
  <si>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</si>
  <si>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</si>
  <si>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</si>
  <si>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</si>
  <si>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</si>
  <si>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</si>
  <si>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</si>
  <si>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</si>
  <si>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</si>
  <si>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</si>
  <si>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</si>
  <si>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</si>
  <si>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</si>
  <si>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</si>
  <si>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</si>
  <si>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</si>
  <si>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</si>
  <si>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</si>
  <si>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</si>
  <si>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</si>
  <si>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</si>
  <si>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</si>
  <si>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</si>
  <si>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</si>
  <si>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</si>
  <si>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</si>
  <si>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</si>
  <si>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</si>
  <si>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</si>
  <si>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</si>
  <si>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</si>
  <si>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</si>
  <si>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</si>
  <si>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</si>
  <si>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</si>
  <si>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</si>
  <si>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</si>
  <si>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</si>
  <si>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</si>
  <si>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</si>
  <si>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</si>
  <si>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</si>
  <si>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</si>
  <si>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</si>
  <si>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</si>
  <si>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</si>
  <si>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</si>
  <si>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</si>
  <si>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</si>
  <si>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</si>
  <si>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</si>
  <si>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</si>
  <si>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</si>
  <si>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</si>
  <si>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</si>
  <si>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</si>
  <si>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</si>
  <si>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</si>
  <si>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</si>
  <si>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</si>
  <si>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</si>
  <si>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</si>
  <si>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</si>
  <si>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</si>
  <si>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</si>
  <si>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</si>
  <si>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</si>
  <si>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</si>
  <si>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</si>
  <si>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</si>
  <si>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</si>
  <si>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</si>
  <si>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</si>
  <si>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</si>
  <si>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</si>
  <si>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</si>
  <si>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</si>
  <si>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</si>
  <si>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</si>
  <si>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</si>
  <si>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</si>
  <si>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</si>
  <si>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</si>
  <si>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</si>
  <si>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</si>
  <si>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</si>
  <si>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</si>
  <si>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</si>
  <si>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</si>
  <si>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</si>
  <si>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</si>
  <si>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</si>
  <si>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</si>
  <si>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</si>
  <si>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</si>
  <si>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</si>
  <si>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</si>
  <si>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</si>
  <si>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</si>
  <si>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</si>
  <si>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</si>
  <si>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</si>
  <si>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</si>
  <si>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</si>
  <si>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</si>
  <si>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</si>
  <si>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</si>
  <si>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</si>
  <si>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</si>
  <si>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</si>
  <si>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</si>
  <si>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</si>
  <si>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</si>
  <si>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</si>
  <si>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</si>
  <si>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</si>
  <si>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</si>
  <si>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</si>
  <si>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</si>
  <si>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</si>
  <si>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</si>
  <si>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</si>
  <si>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</si>
  <si>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</si>
  <si>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</si>
  <si>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</si>
  <si>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</si>
  <si>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</si>
  <si>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</si>
  <si>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</si>
  <si>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</si>
  <si>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</si>
  <si>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</si>
  <si>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</si>
  <si>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</si>
  <si>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</si>
  <si>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</si>
  <si>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</si>
  <si>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</si>
  <si>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</si>
  <si>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</si>
  <si>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</si>
  <si>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</si>
  <si>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</si>
  <si>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</si>
  <si>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</si>
  <si>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</si>
  <si>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</si>
  <si>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</si>
  <si>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</si>
  <si>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</si>
  <si>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</si>
  <si>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</si>
  <si>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</si>
  <si>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</si>
  <si>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</si>
  <si>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</si>
  <si>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</si>
  <si>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</si>
  <si>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</si>
  <si>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</si>
  <si>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</si>
  <si>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</si>
  <si>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</si>
  <si>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</si>
  <si>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</si>
  <si>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</si>
  <si>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</si>
  <si>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</si>
  <si>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</si>
  <si>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</si>
  <si>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</si>
  <si>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</si>
  <si>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</si>
  <si>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</si>
  <si>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</si>
  <si>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</si>
  <si>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</si>
  <si>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</si>
  <si>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</si>
  <si>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</si>
  <si>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</si>
  <si>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</si>
  <si>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</si>
  <si>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</si>
  <si>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</si>
  <si>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</si>
  <si>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</si>
  <si>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</si>
  <si>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</si>
  <si>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</si>
  <si>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</si>
  <si>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</si>
  <si>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</si>
  <si>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</si>
  <si>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</si>
  <si>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</si>
  <si>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</si>
  <si>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</si>
  <si>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</si>
  <si>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</si>
  <si>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</si>
  <si>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</si>
  <si>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</si>
  <si>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</si>
  <si>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</si>
  <si>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</si>
  <si>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</si>
  <si>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</si>
  <si>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</si>
  <si>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</si>
  <si>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</si>
  <si>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</si>
  <si>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</si>
  <si>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</si>
  <si>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</si>
  <si>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</si>
  <si>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</si>
  <si>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</si>
  <si>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</si>
  <si>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</si>
  <si>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</si>
  <si>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</si>
  <si>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</si>
  <si>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</si>
  <si>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</si>
  <si>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</si>
  <si>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</si>
  <si>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</si>
  <si>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</si>
  <si>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</si>
  <si>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</si>
  <si>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</si>
  <si>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</si>
  <si>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</si>
  <si>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</si>
  <si>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</si>
  <si>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</si>
  <si>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</si>
  <si>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</si>
  <si>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</si>
  <si>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</si>
  <si>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</si>
  <si>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</si>
  <si>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</si>
  <si>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</si>
  <si>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</si>
  <si>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</si>
  <si>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</si>
  <si>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</si>
  <si>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</si>
  <si>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</si>
  <si>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</si>
  <si>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</si>
  <si>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</si>
  <si>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</si>
  <si>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</si>
  <si>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</si>
  <si>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</si>
  <si>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</si>
  <si>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</si>
  <si>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</si>
  <si>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</si>
  <si>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</si>
  <si>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</si>
  <si>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</si>
  <si>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</si>
  <si>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</si>
  <si>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</si>
  <si>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</si>
  <si>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</si>
  <si>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</si>
  <si>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</si>
  <si>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</si>
  <si>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</si>
  <si>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</si>
  <si>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</si>
  <si>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</si>
  <si>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</si>
  <si>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</si>
  <si>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</si>
  <si>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</si>
  <si>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</si>
  <si>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</si>
  <si>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</si>
  <si>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</si>
  <si>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</si>
  <si>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</si>
  <si>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</si>
  <si>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</si>
  <si>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</si>
  <si>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</si>
  <si>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</si>
  <si>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</si>
  <si>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</si>
  <si>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</si>
  <si>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</si>
  <si>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</si>
  <si>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</si>
  <si>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</si>
  <si>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</si>
  <si>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</si>
  <si>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</si>
  <si>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</si>
  <si>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</si>
  <si>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</si>
  <si>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</si>
  <si>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</si>
  <si>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</si>
  <si>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</si>
  <si>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</si>
  <si>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</si>
  <si>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</si>
  <si>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</si>
  <si>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</si>
  <si>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</si>
  <si>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</si>
  <si>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</si>
  <si>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</si>
  <si>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</si>
  <si>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</si>
  <si>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</si>
  <si>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</si>
  <si>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</si>
  <si>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</si>
  <si>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</si>
  <si>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</si>
  <si>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</si>
  <si>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</si>
  <si>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</si>
  <si>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</si>
  <si>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</si>
  <si>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</si>
  <si>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</si>
  <si>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</si>
  <si>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</si>
  <si>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</si>
  <si>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</si>
  <si>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</si>
  <si>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</si>
  <si>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</si>
  <si>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</si>
  <si>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</si>
  <si>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</si>
  <si>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</si>
  <si>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</si>
  <si>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</si>
  <si>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</si>
  <si>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</si>
  <si>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</si>
  <si>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</si>
  <si>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</si>
  <si>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</si>
  <si>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</si>
  <si>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</si>
  <si>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</si>
  <si>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</si>
  <si>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</si>
  <si>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</si>
  <si>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</si>
  <si>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</si>
  <si>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</si>
  <si>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</si>
  <si>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</si>
  <si>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</si>
  <si>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</si>
  <si>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</si>
  <si>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</si>
  <si>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</si>
  <si>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</si>
  <si>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</si>
  <si>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</si>
  <si>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</si>
  <si>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</si>
  <si>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</si>
  <si>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</si>
  <si>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</si>
  <si>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</si>
  <si>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</si>
  <si>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</si>
  <si>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</si>
  <si>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</si>
  <si>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</si>
  <si>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</si>
  <si>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</si>
  <si>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</si>
  <si>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</si>
  <si>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</si>
  <si>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</si>
  <si>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</si>
  <si>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</si>
  <si>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</si>
  <si>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</si>
  <si>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</si>
  <si>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</si>
  <si>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</si>
  <si>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</si>
  <si>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</si>
  <si>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</si>
  <si>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</si>
  <si>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</si>
  <si>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</si>
  <si>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</si>
  <si>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</si>
  <si>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</si>
  <si>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</si>
  <si>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</si>
  <si>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</si>
  <si>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</si>
  <si>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</si>
  <si>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</si>
  <si>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</si>
  <si>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</si>
  <si>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</si>
  <si>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</si>
  <si>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</si>
  <si>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</si>
  <si>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</si>
  <si>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</si>
  <si>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</si>
  <si>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</si>
  <si>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</si>
  <si>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</si>
  <si>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</si>
  <si>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</si>
  <si>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</si>
  <si>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</si>
  <si>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</si>
  <si>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</si>
  <si>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</si>
  <si>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</si>
  <si>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</si>
  <si>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</si>
  <si>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</si>
  <si>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</si>
  <si>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</si>
  <si>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</si>
  <si>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</si>
  <si>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</si>
  <si>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</si>
  <si>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</si>
  <si>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</si>
  <si>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</si>
  <si>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</si>
  <si>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</si>
  <si>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</si>
  <si>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</si>
  <si>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</si>
  <si>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</si>
  <si>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</si>
  <si>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</si>
  <si>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</si>
  <si>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</si>
  <si>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</si>
  <si>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</si>
  <si>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</si>
  <si>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</si>
  <si>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</si>
  <si>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</si>
  <si>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</si>
  <si>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</si>
  <si>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</si>
  <si>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</si>
  <si>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</si>
  <si>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</si>
  <si>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</si>
  <si>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</si>
  <si>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</si>
  <si>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</si>
  <si>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</si>
  <si>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</si>
  <si>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</si>
  <si>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</si>
  <si>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</si>
  <si>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</si>
  <si>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</si>
  <si>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</si>
  <si>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</si>
  <si>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</si>
  <si>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</si>
  <si>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</si>
  <si>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</si>
  <si>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</si>
  <si>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</si>
  <si>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</si>
  <si>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</si>
  <si>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</si>
  <si>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</si>
  <si>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</si>
  <si>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</si>
  <si>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</si>
  <si>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</si>
  <si>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</si>
  <si>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</si>
  <si>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</si>
  <si>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</si>
  <si>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</si>
  <si>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</si>
  <si>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</si>
  <si>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</si>
  <si>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</si>
  <si>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</si>
  <si>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</si>
  <si>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</si>
  <si>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</si>
  <si>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</si>
  <si>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</si>
  <si>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</si>
  <si>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</si>
  <si>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</si>
  <si>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</si>
  <si>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</si>
  <si>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</si>
  <si>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</si>
  <si>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</si>
  <si>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</si>
  <si>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</si>
  <si>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</si>
  <si>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</si>
  <si>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</si>
  <si>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</si>
  <si>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</si>
  <si>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</si>
  <si>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</si>
  <si>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</si>
  <si>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</si>
  <si>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</si>
  <si>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</si>
  <si>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</si>
  <si>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</si>
  <si>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</si>
  <si>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</si>
  <si>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</si>
  <si>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</si>
  <si>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</si>
  <si>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</si>
  <si>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</si>
  <si>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</si>
  <si>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</si>
  <si>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</si>
  <si>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</si>
  <si>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</si>
  <si>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</si>
  <si>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</si>
  <si>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</si>
  <si>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</si>
  <si>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</si>
  <si>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</si>
  <si>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</si>
  <si>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</si>
  <si>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</si>
  <si>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</si>
  <si>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</si>
  <si>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</si>
  <si>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</si>
  <si>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</si>
  <si>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</si>
  <si>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</si>
  <si>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</si>
  <si>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</si>
  <si>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</si>
  <si>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</si>
  <si>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</si>
  <si>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</si>
  <si>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</si>
  <si>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</si>
  <si>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</si>
  <si>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</si>
  <si>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</si>
  <si>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</si>
  <si>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</si>
  <si>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</si>
  <si>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</si>
  <si>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</si>
  <si>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</si>
  <si>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</si>
  <si>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</si>
  <si>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</si>
  <si>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</si>
  <si>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</si>
  <si>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</si>
  <si>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</si>
  <si>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</si>
  <si>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</si>
  <si>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</si>
  <si>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</si>
  <si>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</si>
  <si>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</si>
  <si>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</si>
  <si>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</si>
  <si>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</si>
  <si>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</si>
  <si>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</si>
  <si>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</si>
  <si>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</si>
  <si>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</si>
  <si>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</si>
  <si>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</si>
  <si>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</si>
  <si>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</si>
  <si>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</si>
  <si>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</si>
  <si>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</si>
  <si>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</si>
  <si>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</si>
  <si>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</si>
  <si>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</si>
  <si>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</si>
  <si>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</si>
  <si>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</si>
  <si>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</si>
  <si>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</si>
  <si>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</si>
  <si>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</si>
  <si>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</si>
  <si>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</si>
  <si>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</si>
  <si>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</si>
  <si>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</si>
  <si>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</si>
  <si>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</si>
  <si>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</si>
  <si>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</si>
  <si>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</si>
  <si>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</si>
  <si>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</si>
  <si>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</si>
  <si>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</si>
  <si>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</si>
  <si>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</si>
  <si>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</si>
  <si>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</si>
  <si>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</si>
  <si>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</si>
  <si>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</si>
  <si>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</si>
  <si>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</si>
  <si>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</si>
  <si>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</si>
  <si>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</si>
  <si>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</si>
  <si>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</si>
  <si>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</si>
  <si>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</si>
  <si>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</si>
  <si>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</si>
  <si>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</si>
  <si>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</si>
  <si>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</si>
  <si>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</si>
  <si>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</si>
  <si>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</si>
  <si>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</si>
  <si>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</si>
  <si>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</si>
  <si>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</si>
  <si>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</si>
  <si>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</si>
  <si>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</si>
  <si>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</si>
  <si>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</si>
  <si>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</si>
  <si>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</si>
  <si>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</si>
  <si>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</si>
  <si>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</si>
  <si>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</si>
  <si>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</si>
  <si>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</si>
  <si>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</si>
  <si>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</si>
  <si>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</si>
  <si>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</si>
  <si>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</si>
  <si>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</si>
  <si>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</si>
  <si>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</si>
  <si>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</si>
  <si>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</si>
  <si>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</si>
  <si>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</si>
  <si>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</si>
  <si>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</si>
  <si>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</si>
  <si>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</si>
  <si>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</si>
  <si>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</si>
  <si>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</si>
  <si>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</si>
  <si>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</si>
  <si>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</si>
  <si>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</si>
  <si>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</si>
  <si>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</si>
  <si>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</si>
  <si>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</si>
  <si>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</si>
  <si>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</si>
  <si>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</si>
  <si>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</si>
  <si>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</si>
  <si>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</si>
  <si>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</si>
  <si>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</si>
  <si>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</si>
  <si>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</si>
  <si>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</si>
  <si>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</si>
  <si>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</si>
  <si>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</si>
  <si>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</si>
  <si>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</si>
  <si>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</si>
  <si>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</si>
  <si>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</si>
  <si>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</si>
  <si>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</si>
  <si>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</si>
  <si>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</si>
  <si>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</si>
  <si>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</si>
  <si>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</si>
  <si>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</si>
  <si>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</si>
  <si>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</si>
  <si>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</si>
  <si>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</si>
  <si>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</si>
  <si>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</si>
  <si>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</si>
  <si>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</si>
  <si>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</si>
  <si>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</si>
  <si>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</si>
  <si>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</si>
  <si>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</si>
  <si>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</si>
  <si>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</si>
  <si>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</si>
  <si>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</si>
  <si>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</si>
  <si>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</si>
  <si>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</si>
  <si>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</si>
  <si>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</si>
  <si>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</si>
  <si>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</si>
  <si>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</si>
  <si>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</si>
  <si>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</si>
  <si>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</si>
  <si>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</si>
  <si>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</si>
  <si>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</si>
  <si>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</si>
  <si>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</si>
  <si>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</si>
  <si>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</si>
  <si>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</si>
  <si>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</si>
  <si>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</si>
  <si>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</si>
  <si>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</si>
  <si>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</si>
  <si>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</si>
  <si>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</si>
  <si>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</si>
  <si>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</si>
  <si>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</si>
  <si>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</si>
  <si>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</si>
  <si>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</si>
  <si>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</si>
  <si>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</si>
  <si>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</si>
  <si>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</si>
  <si>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</si>
  <si>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</si>
  <si>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</si>
  <si>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</si>
  <si>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</si>
  <si>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</si>
  <si>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</si>
  <si>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</si>
  <si>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</si>
  <si>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</si>
  <si>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</si>
  <si>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</si>
  <si>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</si>
  <si>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</si>
  <si>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</si>
  <si>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</si>
  <si>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</si>
  <si>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</si>
  <si>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</si>
  <si>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</si>
  <si>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</si>
  <si>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</si>
  <si>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</si>
  <si>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</si>
  <si>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</si>
  <si>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</si>
  <si>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</si>
  <si>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</si>
  <si>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</si>
  <si>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</si>
  <si>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</si>
  <si>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</si>
  <si>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</si>
  <si>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</si>
  <si>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</si>
  <si>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</si>
  <si>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</si>
  <si>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</si>
  <si>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</si>
  <si>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</si>
  <si>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</si>
  <si>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</si>
  <si>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</si>
  <si>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</si>
  <si>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</si>
  <si>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</si>
  <si>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</si>
  <si>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</si>
  <si>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</si>
  <si>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</si>
  <si>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</si>
  <si>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</si>
  <si>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</si>
  <si>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</si>
  <si>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</si>
  <si>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</si>
  <si>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</si>
  <si>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</si>
  <si>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</si>
  <si>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</si>
  <si>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</si>
  <si>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</si>
  <si>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</si>
  <si>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</si>
  <si>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</si>
  <si>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</si>
  <si>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</si>
  <si>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</si>
  <si>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</si>
  <si>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</si>
  <si>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</si>
  <si>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</si>
  <si>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</si>
  <si>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</si>
  <si>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</si>
  <si>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</si>
  <si>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</si>
  <si>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</si>
  <si>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</si>
  <si>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</si>
  <si>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</si>
  <si>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</si>
  <si>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</si>
  <si>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</si>
  <si>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</si>
  <si>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</si>
  <si>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</si>
  <si>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</si>
  <si>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</si>
  <si>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</si>
  <si>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</si>
  <si>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</si>
  <si>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</si>
  <si>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</si>
  <si>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</si>
  <si>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</si>
  <si>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</si>
  <si>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</si>
  <si>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</si>
  <si>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</si>
  <si>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</si>
  <si>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</si>
  <si>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</si>
  <si>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</si>
  <si>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</si>
  <si>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</si>
  <si>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</si>
  <si>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</si>
  <si>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</si>
  <si>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</si>
  <si>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</si>
  <si>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</si>
  <si>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</si>
  <si>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</si>
  <si>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</si>
  <si>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</si>
  <si>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</si>
  <si>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</si>
  <si>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</si>
  <si>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</si>
  <si>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</si>
  <si>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</si>
  <si>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</si>
  <si>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</si>
  <si>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</si>
  <si>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</si>
  <si>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</si>
  <si>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</si>
  <si>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</si>
  <si>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</si>
  <si>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</si>
  <si>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</si>
  <si>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</si>
  <si>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</si>
  <si>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</si>
  <si>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</si>
  <si>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</si>
  <si>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</si>
  <si>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</si>
  <si>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</si>
  <si>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</si>
  <si>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</si>
  <si>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</si>
  <si>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</si>
  <si>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</si>
  <si>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</si>
  <si>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</si>
  <si>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</si>
  <si>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</si>
  <si>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</si>
  <si>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</si>
  <si>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</si>
  <si>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</si>
  <si>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</si>
  <si>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</si>
  <si>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</si>
  <si>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</si>
  <si>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</si>
  <si>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</si>
  <si>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</si>
  <si>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</si>
  <si>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</si>
  <si>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</si>
  <si>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</si>
  <si>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</si>
  <si>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</si>
  <si>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</si>
  <si>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</si>
  <si>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</si>
  <si>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</si>
  <si>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</si>
  <si>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</si>
  <si>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</si>
  <si>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</si>
  <si>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</si>
  <si>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</si>
  <si>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</si>
  <si>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</si>
  <si>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</si>
  <si>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</si>
  <si>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</si>
  <si>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</si>
  <si>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</si>
  <si>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</si>
  <si>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</si>
  <si>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</si>
  <si>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</si>
  <si>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</si>
  <si>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</si>
  <si>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</si>
  <si>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</si>
  <si>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</si>
  <si>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</si>
  <si>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</si>
  <si>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</si>
  <si>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</si>
  <si>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</si>
  <si>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</si>
  <si>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</si>
  <si>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</si>
  <si>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</si>
  <si>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</si>
  <si>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</si>
  <si>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</si>
  <si>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</si>
  <si>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</si>
  <si>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</si>
  <si>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</si>
  <si>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</si>
  <si>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</si>
  <si>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</si>
  <si>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</si>
  <si>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</si>
  <si>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</si>
  <si>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</si>
  <si>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</si>
  <si>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</si>
  <si>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</si>
  <si>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</si>
  <si>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</si>
  <si>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</si>
  <si>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</si>
  <si>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</si>
  <si>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</si>
  <si>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</si>
  <si>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</si>
  <si>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</si>
  <si>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</si>
  <si>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</si>
  <si>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</si>
  <si>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</si>
  <si>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</si>
  <si>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</si>
  <si>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</si>
  <si>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</si>
  <si>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</si>
  <si>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</si>
  <si>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</si>
  <si>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</si>
  <si>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</si>
  <si>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</si>
  <si>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</si>
  <si>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</si>
  <si>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</si>
  <si>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</si>
  <si>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</si>
  <si>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</si>
  <si>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</si>
  <si>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</si>
  <si>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</si>
  <si>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</si>
  <si>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</si>
  <si>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</si>
  <si>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</si>
  <si>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</si>
  <si>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</si>
  <si>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</si>
  <si>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</si>
  <si>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</si>
  <si>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</si>
  <si>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</si>
  <si>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</si>
  <si>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</si>
  <si>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</si>
  <si>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</si>
  <si>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</si>
  <si>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</si>
  <si>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</si>
  <si>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</si>
  <si>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</si>
  <si>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</si>
  <si>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</si>
  <si>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</si>
  <si>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</si>
  <si>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</si>
  <si>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</si>
  <si>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</si>
  <si>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</si>
  <si>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</si>
  <si>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</si>
  <si>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</si>
  <si>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</si>
  <si>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</si>
  <si>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</si>
  <si>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</si>
  <si>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</si>
  <si>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</si>
  <si>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</si>
  <si>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</si>
  <si>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</si>
  <si>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</si>
  <si>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</si>
  <si>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</si>
  <si>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</si>
  <si>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</si>
  <si>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</si>
  <si>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</si>
  <si>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</si>
  <si>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</si>
  <si>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</si>
  <si>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</si>
  <si>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</si>
  <si>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</si>
  <si>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</si>
  <si>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</si>
  <si>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</si>
  <si>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</si>
  <si>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</si>
  <si>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</si>
  <si>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</si>
  <si>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</si>
  <si>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</si>
  <si>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</si>
  <si>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</si>
  <si>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</si>
  <si>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</si>
  <si>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</si>
  <si>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</si>
  <si>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</si>
  <si>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</si>
  <si>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</si>
  <si>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</si>
  <si>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</si>
  <si>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</si>
  <si>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</si>
  <si>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</si>
  <si>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</si>
  <si>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</si>
  <si>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</si>
  <si>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</si>
  <si>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</si>
  <si>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</si>
  <si>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</si>
  <si>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</si>
  <si>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</si>
  <si>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</si>
  <si>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</si>
  <si>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</si>
  <si>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</si>
  <si>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</si>
  <si>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</si>
  <si>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</si>
  <si>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</si>
  <si>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</si>
  <si>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</si>
  <si>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</si>
  <si>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</si>
  <si>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</si>
  <si>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</si>
  <si>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</si>
  <si>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</si>
  <si>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</si>
  <si>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</si>
  <si>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</si>
  <si>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</si>
  <si>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</si>
  <si>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</si>
  <si>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</si>
  <si>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</si>
  <si>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</si>
  <si>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</si>
  <si>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</si>
  <si>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</si>
  <si>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</si>
  <si>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</si>
  <si>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</si>
  <si>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</si>
  <si>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</si>
  <si>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</si>
  <si>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</si>
  <si>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</si>
  <si>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</si>
  <si>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</si>
  <si>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</si>
  <si>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</si>
  <si>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</si>
  <si>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</si>
  <si>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</si>
  <si>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</si>
  <si>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</si>
  <si>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</si>
  <si>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</si>
  <si>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</si>
  <si>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</si>
  <si>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</si>
  <si>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</si>
  <si>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</si>
  <si>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</si>
  <si>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</si>
  <si>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</si>
  <si>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</si>
  <si>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</si>
  <si>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</si>
  <si>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</si>
  <si>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</si>
  <si>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</si>
  <si>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</si>
  <si>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</si>
  <si>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</si>
  <si>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</si>
  <si>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</si>
  <si>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</si>
  <si>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</si>
  <si>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</si>
  <si>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</si>
  <si>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</si>
  <si>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</si>
  <si>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</si>
  <si>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</si>
  <si>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</si>
  <si>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</si>
  <si>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</si>
  <si>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</si>
  <si>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</si>
  <si>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</si>
  <si>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</si>
  <si>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</si>
  <si>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</si>
  <si>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</si>
  <si>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</si>
  <si>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</si>
  <si>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</si>
  <si>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</si>
  <si>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</si>
  <si>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</si>
  <si>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</si>
  <si>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</si>
  <si>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</si>
  <si>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</si>
  <si>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</si>
  <si>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</si>
  <si>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</si>
  <si>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</si>
  <si>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</si>
  <si>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</si>
  <si>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</si>
  <si>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</si>
  <si>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</si>
  <si>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</si>
  <si>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</si>
  <si>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</si>
  <si>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</si>
  <si>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</si>
  <si>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</si>
  <si>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</si>
  <si>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</si>
  <si>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</si>
  <si>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</si>
  <si>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</si>
  <si>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</si>
  <si>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</si>
  <si>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</si>
  <si>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</si>
  <si>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</si>
  <si>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</si>
  <si>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</si>
  <si>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</si>
  <si>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</si>
  <si>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</si>
  <si>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</si>
  <si>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</si>
  <si>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</si>
  <si>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</si>
  <si>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</si>
  <si>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</si>
  <si>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</si>
  <si>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</si>
  <si>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</si>
  <si>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</si>
  <si>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</si>
  <si>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</si>
  <si>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</si>
  <si>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</si>
  <si>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</si>
  <si>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</si>
  <si>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</si>
  <si>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</si>
  <si>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</si>
  <si>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</si>
  <si>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</si>
  <si>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</si>
  <si>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</si>
  <si>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</si>
  <si>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</si>
  <si>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</si>
  <si>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</si>
  <si>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</si>
  <si>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</si>
  <si>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</si>
  <si>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</si>
  <si>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</si>
  <si>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</si>
  <si>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</si>
  <si>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</si>
  <si>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</si>
  <si>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</si>
  <si>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</si>
  <si>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</si>
  <si>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</si>
  <si>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</si>
  <si>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</si>
  <si>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</si>
  <si>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</si>
  <si>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</si>
  <si>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</si>
  <si>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</si>
  <si>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</si>
  <si>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</si>
  <si>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</si>
  <si>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</si>
  <si>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</si>
  <si>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</si>
  <si>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</si>
  <si>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</si>
  <si>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</si>
  <si>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</si>
  <si>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</si>
  <si>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</si>
  <si>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</si>
  <si>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</si>
  <si>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</si>
  <si>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</si>
  <si>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</si>
  <si>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</si>
  <si>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</si>
  <si>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</si>
  <si>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</si>
  <si>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</si>
  <si>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</si>
  <si>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</si>
  <si>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</si>
  <si>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</si>
  <si>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</si>
  <si>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</si>
  <si>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</si>
  <si>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</si>
  <si>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</si>
  <si>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</si>
  <si>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</si>
  <si>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</si>
  <si>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</si>
  <si>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</si>
  <si>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</si>
  <si>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</si>
  <si>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</si>
  <si>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</si>
  <si>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</si>
  <si>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</si>
  <si>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</si>
  <si>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</si>
  <si>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</si>
  <si>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</si>
  <si>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</si>
  <si>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</si>
  <si>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</si>
  <si>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</si>
  <si>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</si>
  <si>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</si>
  <si>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</si>
  <si>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</si>
  <si>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</si>
  <si>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</si>
  <si>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</si>
  <si>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</si>
  <si>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</si>
  <si>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</si>
  <si>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</si>
  <si>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</si>
  <si>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</si>
  <si>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</si>
  <si>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</si>
  <si>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</si>
  <si>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</si>
  <si>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</si>
  <si>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</si>
  <si>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</si>
  <si>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</si>
  <si>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</si>
  <si>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</si>
  <si>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</si>
  <si>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</si>
  <si>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</si>
  <si>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</si>
  <si>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</si>
  <si>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</si>
  <si>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</si>
  <si>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</si>
  <si>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</si>
  <si>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</si>
  <si>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</si>
  <si>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</si>
  <si>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</si>
  <si>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</si>
  <si>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</si>
  <si>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</si>
  <si>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</si>
  <si>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</si>
  <si>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</si>
  <si>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</si>
  <si>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</si>
  <si>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</si>
  <si>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</si>
  <si>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</si>
  <si>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</si>
  <si>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</si>
  <si>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</si>
  <si>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</si>
  <si>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</si>
  <si>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</si>
  <si>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</si>
  <si>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</si>
  <si>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</si>
  <si>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</si>
  <si>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</si>
  <si>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</si>
  <si>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</si>
  <si>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</si>
  <si>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</si>
  <si>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</si>
  <si>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</si>
  <si>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</si>
  <si>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</si>
  <si>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</si>
  <si>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</si>
  <si>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</si>
  <si>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</si>
  <si>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</si>
  <si>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</si>
  <si>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</si>
  <si>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</si>
  <si>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</si>
  <si>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</si>
  <si>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</si>
  <si>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</si>
  <si>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</si>
  <si>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</si>
  <si>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</si>
  <si>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</si>
  <si>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</si>
  <si>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</si>
  <si>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</si>
  <si>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</si>
  <si>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</si>
  <si>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</si>
  <si>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</si>
  <si>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</si>
  <si>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</si>
  <si>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</si>
  <si>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</si>
  <si>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</si>
  <si>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</si>
  <si>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</si>
  <si>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</si>
  <si>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</si>
  <si>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</si>
  <si>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</si>
  <si>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</si>
  <si>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</si>
  <si>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</si>
  <si>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</si>
  <si>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</si>
  <si>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</si>
  <si>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</si>
  <si>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</si>
  <si>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</si>
  <si>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</si>
  <si>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</si>
  <si>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</si>
  <si>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</si>
  <si>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</si>
  <si>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</si>
  <si>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</si>
  <si>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</si>
  <si>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</si>
  <si>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</si>
  <si>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</si>
  <si>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</si>
  <si>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</si>
  <si>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</si>
  <si>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</si>
  <si>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</si>
  <si>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</si>
  <si>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</si>
  <si>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</si>
  <si>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</si>
  <si>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</si>
  <si>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</si>
  <si>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</si>
  <si>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</si>
  <si>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</si>
  <si>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</si>
  <si>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</si>
  <si>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</si>
  <si>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</si>
  <si>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</si>
  <si>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</si>
  <si>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</si>
  <si>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</si>
  <si>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</si>
  <si>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</si>
  <si>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</si>
  <si>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</si>
  <si>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</si>
  <si>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</si>
  <si>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</si>
  <si>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</si>
  <si>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</si>
  <si>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</si>
  <si>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</si>
  <si>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</si>
  <si>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</si>
  <si>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</si>
  <si>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</si>
  <si>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</si>
  <si>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</si>
  <si>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</si>
  <si>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</si>
  <si>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</si>
  <si>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</si>
  <si>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</si>
  <si>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</si>
  <si>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</si>
  <si>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</si>
  <si>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</si>
  <si>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</si>
  <si>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</si>
  <si>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</si>
  <si>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</si>
  <si>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</si>
  <si>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</si>
  <si>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</si>
  <si>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</si>
  <si>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</si>
  <si>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</si>
  <si>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</si>
  <si>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</si>
  <si>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</si>
  <si>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</si>
  <si>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</si>
  <si>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</si>
  <si>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</si>
  <si>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</si>
  <si>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</si>
  <si>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</si>
  <si>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</si>
  <si>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</si>
  <si>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</si>
  <si>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</si>
  <si>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</si>
  <si>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</si>
  <si>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</si>
  <si>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</si>
  <si>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</si>
  <si>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</si>
  <si>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</si>
  <si>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</si>
  <si>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</si>
  <si>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</si>
  <si>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</si>
  <si>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</si>
  <si>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</si>
  <si>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</si>
  <si>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</si>
  <si>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</si>
  <si>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</si>
  <si>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</si>
  <si>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</si>
  <si>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</si>
  <si>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</si>
  <si>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</si>
  <si>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</si>
  <si>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</si>
  <si>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</si>
  <si>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</si>
  <si>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</si>
  <si>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</si>
  <si>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</si>
  <si>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</si>
  <si>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</si>
  <si>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</si>
  <si>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</si>
  <si>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</si>
  <si>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</si>
  <si>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</si>
  <si>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</si>
  <si>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</si>
  <si>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</si>
  <si>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</si>
  <si>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</si>
  <si>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</si>
  <si>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</si>
  <si>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</si>
  <si>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</si>
  <si>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</si>
  <si>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</si>
  <si>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</si>
  <si>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</si>
  <si>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</si>
  <si>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</si>
  <si>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</si>
  <si>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</si>
  <si>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</si>
  <si>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</si>
  <si>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</si>
  <si>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</si>
  <si>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</si>
  <si>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</si>
  <si>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</si>
  <si>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</si>
  <si>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</si>
  <si>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</si>
  <si>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</si>
  <si>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</si>
  <si>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</si>
  <si>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</si>
  <si>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</si>
  <si>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</si>
  <si>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</si>
  <si>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</si>
  <si>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</si>
  <si>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</si>
  <si>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</si>
  <si>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</si>
  <si>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</si>
  <si>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</si>
  <si>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</si>
  <si>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</si>
  <si>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</si>
  <si>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</si>
  <si>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</si>
  <si>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</si>
  <si>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</si>
  <si>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</si>
  <si>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</si>
  <si>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</si>
  <si>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</si>
  <si>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</si>
  <si>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</si>
  <si>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</si>
  <si>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</si>
  <si>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</si>
  <si>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</si>
  <si>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</si>
  <si>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</si>
  <si>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</si>
  <si>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</si>
  <si>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</si>
  <si>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</si>
  <si>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</si>
  <si>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</si>
  <si>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</si>
  <si>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</si>
  <si>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</si>
  <si>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</si>
  <si>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</si>
  <si>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</si>
  <si>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</si>
  <si>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</si>
  <si>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</si>
  <si>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</si>
  <si>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</si>
  <si>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</si>
  <si>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</si>
  <si>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</si>
  <si>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</si>
  <si>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</si>
  <si>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</si>
  <si>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</si>
  <si>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</si>
  <si>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</si>
  <si>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</si>
  <si>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</si>
  <si>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</si>
  <si>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</si>
  <si>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</si>
  <si>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</si>
  <si>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</si>
  <si>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</si>
  <si>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</si>
  <si>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</si>
  <si>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</si>
  <si>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</si>
  <si>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</si>
  <si>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</si>
  <si>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</si>
  <si>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</si>
  <si>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</si>
  <si>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</si>
  <si>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</si>
  <si>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</si>
  <si>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</si>
  <si>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</si>
  <si>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</si>
  <si>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</si>
  <si>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</si>
  <si>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</si>
  <si>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</si>
  <si>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</si>
  <si>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</si>
  <si>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</si>
  <si>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</si>
  <si>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</si>
  <si>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</si>
  <si>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</si>
  <si>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</si>
  <si>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</si>
  <si>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</si>
  <si>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</si>
  <si>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</si>
  <si>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</si>
  <si>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</si>
  <si>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</si>
  <si>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</si>
  <si>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</si>
  <si>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</si>
  <si>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</si>
  <si>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</si>
  <si>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</si>
  <si>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</si>
  <si>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</si>
  <si>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</si>
  <si>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</si>
  <si>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</si>
  <si>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</si>
  <si>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</si>
  <si>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</si>
  <si>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</si>
  <si>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</si>
  <si>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</si>
  <si>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</si>
  <si>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</si>
  <si>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</si>
  <si>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</si>
  <si>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</si>
  <si>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</si>
  <si>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</si>
  <si>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</si>
  <si>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</si>
  <si>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</si>
  <si>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</si>
  <si>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</si>
  <si>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</si>
  <si>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</si>
  <si>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</si>
  <si>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</si>
  <si>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</si>
  <si>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</si>
  <si>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</si>
  <si>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</si>
  <si>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</si>
  <si>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</si>
  <si>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</si>
  <si>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</si>
  <si>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</si>
  <si>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</si>
  <si>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</si>
  <si>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</si>
  <si>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</si>
  <si>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</si>
  <si>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</si>
  <si>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</si>
  <si>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</si>
  <si>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</si>
  <si>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</si>
  <si>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</si>
  <si>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</si>
  <si>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</si>
  <si>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</si>
  <si>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</si>
  <si>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</si>
  <si>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</si>
  <si>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</si>
  <si>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</si>
  <si>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</si>
  <si>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</si>
  <si>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</si>
  <si>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</si>
  <si>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</si>
  <si>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</si>
  <si>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</si>
  <si>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</si>
  <si>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</si>
  <si>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</si>
  <si>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</si>
  <si>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</si>
  <si>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</si>
  <si>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</si>
  <si>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</si>
  <si>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</si>
  <si>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</si>
  <si>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</si>
  <si>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</si>
  <si>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</si>
  <si>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</si>
  <si>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</si>
  <si>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</si>
  <si>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</si>
  <si>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</si>
  <si>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</si>
  <si>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</si>
  <si>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</si>
  <si>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</si>
  <si>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</si>
  <si>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</si>
  <si>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</si>
  <si>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</si>
  <si>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</si>
  <si>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</si>
  <si>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</si>
  <si>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</si>
  <si>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</si>
  <si>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</si>
  <si>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</si>
  <si>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</si>
  <si>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</si>
  <si>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</si>
  <si>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</si>
  <si>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</si>
  <si>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</si>
  <si>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</si>
  <si>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</si>
  <si>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</si>
  <si>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</si>
  <si>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</si>
  <si>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</si>
  <si>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</si>
  <si>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</si>
  <si>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</si>
  <si>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</si>
  <si>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</si>
  <si>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</si>
  <si>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</si>
  <si>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</si>
  <si>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</si>
  <si>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</si>
  <si>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</si>
  <si>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</si>
  <si>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</si>
  <si>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</si>
  <si>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</si>
  <si>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</si>
  <si>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</si>
  <si>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</si>
  <si>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</si>
  <si>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</si>
  <si>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</si>
  <si>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</si>
  <si>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</si>
  <si>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</si>
  <si>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</si>
  <si>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</si>
  <si>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</si>
  <si>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</si>
  <si>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</si>
  <si>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</si>
  <si>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</si>
  <si>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</si>
  <si>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</si>
  <si>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</si>
  <si>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</si>
  <si>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</si>
  <si>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</si>
  <si>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</si>
  <si>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</si>
  <si>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</si>
  <si>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</si>
  <si>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</si>
  <si>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</si>
  <si>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</si>
  <si>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</si>
  <si>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</si>
  <si>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</si>
  <si>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</si>
  <si>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</si>
  <si>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</si>
  <si>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</si>
  <si>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</si>
  <si>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</si>
  <si>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</si>
  <si>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</si>
  <si>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</si>
  <si>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</si>
  <si>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</si>
  <si>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</si>
  <si>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</si>
  <si>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</si>
  <si>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</si>
  <si>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</si>
  <si>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</si>
  <si>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</si>
  <si>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</si>
  <si>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</si>
  <si>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</si>
  <si>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</si>
  <si>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</si>
  <si>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</si>
  <si>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</si>
  <si>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</si>
  <si>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</si>
  <si>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</si>
  <si>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</si>
  <si>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</si>
  <si>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</si>
  <si>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</si>
  <si>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</si>
  <si>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</si>
  <si>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</si>
  <si>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</si>
  <si>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</si>
  <si>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</si>
  <si>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</si>
  <si>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</si>
  <si>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</si>
  <si>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</si>
  <si>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</si>
  <si>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</si>
  <si>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</si>
  <si>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</si>
  <si>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</si>
  <si>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</si>
  <si>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</si>
  <si>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</si>
  <si>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</si>
  <si>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</si>
  <si>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</si>
  <si>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</si>
  <si>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</si>
  <si>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</si>
  <si>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</si>
  <si>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</si>
  <si>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</si>
  <si>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</si>
  <si>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</si>
  <si>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</si>
  <si>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</si>
  <si>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</si>
  <si>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</si>
  <si>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</si>
  <si>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</si>
  <si>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</si>
  <si>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</si>
  <si>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</si>
  <si>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</si>
  <si>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</si>
  <si>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</si>
  <si>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</si>
  <si>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</si>
  <si>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</si>
  <si>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</si>
  <si>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</si>
  <si>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</si>
  <si>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</si>
  <si>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</si>
  <si>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</si>
  <si>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</si>
  <si>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</si>
  <si>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</si>
  <si>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</si>
  <si>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</si>
  <si>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</si>
  <si>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</si>
  <si>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</si>
  <si>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</si>
  <si>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</si>
  <si>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</si>
  <si>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</si>
  <si>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</si>
  <si>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</si>
  <si>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</si>
  <si>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</si>
  <si>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</si>
  <si>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</si>
  <si>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</si>
  <si>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</si>
  <si>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</si>
  <si>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</si>
  <si>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</si>
  <si>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</si>
  <si>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</si>
  <si>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</si>
  <si>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</si>
  <si>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</si>
  <si>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</si>
  <si>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</si>
  <si>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</si>
  <si>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</si>
  <si>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</si>
  <si>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</si>
  <si>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</si>
  <si>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</si>
  <si>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</si>
  <si>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</si>
  <si>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</si>
  <si>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</si>
  <si>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</si>
  <si>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</si>
  <si>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</si>
  <si>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</si>
  <si>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</si>
  <si>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</si>
  <si>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</si>
  <si>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</si>
  <si>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</si>
  <si>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</si>
  <si>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</si>
  <si>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</si>
  <si>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</si>
  <si>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</si>
  <si>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</si>
  <si>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</si>
  <si>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</si>
  <si>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</si>
  <si>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</si>
  <si>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</si>
  <si>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</si>
  <si>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</si>
  <si>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</si>
  <si>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</si>
  <si>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</si>
  <si>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</si>
  <si>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</si>
  <si>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</si>
  <si>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</si>
  <si>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</si>
  <si>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</si>
  <si>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</si>
  <si>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</si>
  <si>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</si>
  <si>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</si>
  <si>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</si>
  <si>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</si>
  <si>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</si>
  <si>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</si>
  <si>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</si>
  <si>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</si>
  <si>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</si>
  <si>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</si>
  <si>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</si>
  <si>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</si>
  <si>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</si>
  <si>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</si>
  <si>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</si>
  <si>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</si>
  <si>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</si>
  <si>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</si>
  <si>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</si>
  <si>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</si>
  <si>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</si>
  <si>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</si>
  <si>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</si>
  <si>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</si>
  <si>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</si>
  <si>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</si>
  <si>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</si>
  <si>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</si>
  <si>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</si>
  <si>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</si>
  <si>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</si>
  <si>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</si>
  <si>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</si>
  <si>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</si>
  <si>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</si>
  <si>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</si>
  <si>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</si>
  <si>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</si>
  <si>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</si>
  <si>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</si>
  <si>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</si>
  <si>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</si>
  <si>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</si>
  <si>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</si>
  <si>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</si>
  <si>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</si>
  <si>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</si>
  <si>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</si>
  <si>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</si>
  <si>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</si>
  <si>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</si>
  <si>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</si>
  <si>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</si>
  <si>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</si>
  <si>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</si>
  <si>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</si>
  <si>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</si>
  <si>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</si>
  <si>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</si>
  <si>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</si>
  <si>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</si>
  <si>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</si>
  <si>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</si>
  <si>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</si>
  <si>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</si>
  <si>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</si>
  <si>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</si>
  <si>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</si>
  <si>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</si>
  <si>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</si>
  <si>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</si>
  <si>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</si>
  <si>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</si>
  <si>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</si>
  <si>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</si>
  <si>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</si>
  <si>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</si>
  <si>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</si>
  <si>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</si>
  <si>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</si>
  <si>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</si>
  <si>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</si>
  <si>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</si>
  <si>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</si>
  <si>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</si>
  <si>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</si>
  <si>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</si>
  <si>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</si>
  <si>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</si>
  <si>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</si>
  <si>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</si>
  <si>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</si>
  <si>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</si>
  <si>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</si>
  <si>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</si>
  <si>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</si>
  <si>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</si>
  <si>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</si>
  <si>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</si>
  <si>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</si>
  <si>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</si>
  <si>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</si>
  <si>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</si>
  <si>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</si>
  <si>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</si>
  <si>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</si>
  <si>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</si>
  <si>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</si>
  <si>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</si>
  <si>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</si>
  <si>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</si>
  <si>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</si>
  <si>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</si>
  <si>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</si>
  <si>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</si>
  <si>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</si>
  <si>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</si>
  <si>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</si>
  <si>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</si>
  <si>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</si>
  <si>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</si>
  <si>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</si>
  <si>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</si>
  <si>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</si>
  <si>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</si>
  <si>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</si>
  <si>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</si>
  <si>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</si>
  <si>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</si>
  <si>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</si>
  <si>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</si>
  <si>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</si>
  <si>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</si>
  <si>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</si>
  <si>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</si>
  <si>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</si>
  <si>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</si>
  <si>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</si>
  <si>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</si>
  <si>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</si>
  <si>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</si>
  <si>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</si>
  <si>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</si>
  <si>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</si>
  <si>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</si>
  <si>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</si>
  <si>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</si>
  <si>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</si>
  <si>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</si>
  <si>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</si>
  <si>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</si>
  <si>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</si>
  <si>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</si>
  <si>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</si>
  <si>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</si>
  <si>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</si>
  <si>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</si>
  <si>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</si>
  <si>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</si>
  <si>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</si>
  <si>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</si>
  <si>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</si>
  <si>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</si>
  <si>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</si>
  <si>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</si>
  <si>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</si>
  <si>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</si>
  <si>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</si>
  <si>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</si>
  <si>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</si>
  <si>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</si>
  <si>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</si>
  <si>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</si>
  <si>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</si>
  <si>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</si>
  <si>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</si>
  <si>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</si>
  <si>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</si>
  <si>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</si>
  <si>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</si>
  <si>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</si>
  <si>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</si>
  <si>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</si>
  <si>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</si>
  <si>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</si>
  <si>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</si>
  <si>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</si>
  <si>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</si>
  <si>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</si>
  <si>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</si>
  <si>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</si>
  <si>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</si>
  <si>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</si>
  <si>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</si>
  <si>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</si>
  <si>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</si>
  <si>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</si>
  <si>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</si>
  <si>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</si>
  <si>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</si>
  <si>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</si>
  <si>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</si>
  <si>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</si>
  <si>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</si>
  <si>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</si>
  <si>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</si>
  <si>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</si>
  <si>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</si>
  <si>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</si>
  <si>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</si>
  <si>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</si>
  <si>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</si>
  <si>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</si>
  <si>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</si>
  <si>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</si>
  <si>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</si>
  <si>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</si>
  <si>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</si>
  <si>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</si>
  <si>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</si>
  <si>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</si>
  <si>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</si>
  <si>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</si>
  <si>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</si>
  <si>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</si>
  <si>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</si>
  <si>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</si>
  <si>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</si>
  <si>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</si>
  <si>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</si>
  <si>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</si>
  <si>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</si>
  <si>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</si>
  <si>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</si>
  <si>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</si>
  <si>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</si>
  <si>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</si>
  <si>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</si>
  <si>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</si>
  <si>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</si>
  <si>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</si>
  <si>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</si>
  <si>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</si>
  <si>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</si>
  <si>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</si>
  <si>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</si>
  <si>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</si>
  <si>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</si>
  <si>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</si>
  <si>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</si>
  <si>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</si>
  <si>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</si>
  <si>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</si>
  <si>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</si>
  <si>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</si>
  <si>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</si>
  <si>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</si>
  <si>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</si>
  <si>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</si>
  <si>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</si>
  <si>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</si>
  <si>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</si>
  <si>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</si>
  <si>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</si>
  <si>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</si>
  <si>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</si>
  <si>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</si>
  <si>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</si>
  <si>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</si>
  <si>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</si>
  <si>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</si>
  <si>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</si>
  <si>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</si>
  <si>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</si>
  <si>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</si>
  <si>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</si>
  <si>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</si>
  <si>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</si>
  <si>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</si>
  <si>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</si>
  <si>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</si>
  <si>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</si>
  <si>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</si>
  <si>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</si>
  <si>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</si>
  <si>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</si>
  <si>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</si>
  <si>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</si>
  <si>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</si>
  <si>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</si>
  <si>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</si>
  <si>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</si>
  <si>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</si>
  <si>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</si>
  <si>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</si>
  <si>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</si>
  <si>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</si>
  <si>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</si>
  <si>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</si>
  <si>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</si>
  <si>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</si>
  <si>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</si>
  <si>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</si>
  <si>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</si>
  <si>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</si>
  <si>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</si>
  <si>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</si>
  <si>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</si>
  <si>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</si>
  <si>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</si>
  <si>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</si>
  <si>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</si>
  <si>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</si>
  <si>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</si>
  <si>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</si>
  <si>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</si>
  <si>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</si>
  <si>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</si>
  <si>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</si>
  <si>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</si>
  <si>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</si>
  <si>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</si>
  <si>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</si>
  <si>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</si>
  <si>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</si>
  <si>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</si>
  <si>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</si>
  <si>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</si>
  <si>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</si>
  <si>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</si>
  <si>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</si>
  <si>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</si>
  <si>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</si>
  <si>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</si>
  <si>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</si>
  <si>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</si>
  <si>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</si>
  <si>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</si>
  <si>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</si>
  <si>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</si>
  <si>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</si>
  <si>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</si>
  <si>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</si>
  <si>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</si>
  <si>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</si>
  <si>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</si>
  <si>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</si>
  <si>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</si>
  <si>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</si>
  <si>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</si>
  <si>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</si>
  <si>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</si>
  <si>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</si>
  <si>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</si>
  <si>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</si>
  <si>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</si>
  <si>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</si>
  <si>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</si>
  <si>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</si>
  <si>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</si>
  <si>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</si>
  <si>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</si>
  <si>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</si>
  <si>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</si>
  <si>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</si>
  <si>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</si>
  <si>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</si>
  <si>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</si>
  <si>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</si>
  <si>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</si>
  <si>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</si>
  <si>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</si>
  <si>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</si>
  <si>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</si>
  <si>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</si>
  <si>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</si>
  <si>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</si>
  <si>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</si>
  <si>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</si>
  <si>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</si>
  <si>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</si>
  <si>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</si>
  <si>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</si>
  <si>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</si>
  <si>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</si>
  <si>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</si>
  <si>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</si>
  <si>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</si>
  <si>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</si>
  <si>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</si>
  <si>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</si>
  <si>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</si>
  <si>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</si>
  <si>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</si>
  <si>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</si>
  <si>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</si>
  <si>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</si>
  <si>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</si>
  <si>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</si>
  <si>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</si>
  <si>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</si>
  <si>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</si>
  <si>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</si>
  <si>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</si>
  <si>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</si>
  <si>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</si>
  <si>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</si>
  <si>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</si>
  <si>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</si>
  <si>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</si>
  <si>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</si>
  <si>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</si>
  <si>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</si>
  <si>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</si>
  <si>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</si>
  <si>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</si>
  <si>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</si>
  <si>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</si>
  <si>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</si>
  <si>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</si>
  <si>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</si>
  <si>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</si>
  <si>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</si>
  <si>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</si>
  <si>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</si>
  <si>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</si>
  <si>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</si>
  <si>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</si>
  <si>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</si>
  <si>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</si>
  <si>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</si>
  <si>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</si>
  <si>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</si>
  <si>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</si>
  <si>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</si>
  <si>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</si>
  <si>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</si>
  <si>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</si>
  <si>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</si>
  <si>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</si>
  <si>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</si>
  <si>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</si>
  <si>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</si>
  <si>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</si>
  <si>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</si>
  <si>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</si>
  <si>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</si>
  <si>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</si>
  <si>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</si>
  <si>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</si>
  <si>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</si>
  <si>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</si>
  <si>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</si>
  <si>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</si>
  <si>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</si>
  <si>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</si>
  <si>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</si>
  <si>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</si>
  <si>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</si>
  <si>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</si>
  <si>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</si>
  <si>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</si>
  <si>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</si>
  <si>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</si>
  <si>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</si>
  <si>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</si>
  <si>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</si>
  <si>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</si>
  <si>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</si>
  <si>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</si>
  <si>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</si>
  <si>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</si>
  <si>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</si>
  <si>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</si>
  <si>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</si>
  <si>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</si>
  <si>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</si>
  <si>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</si>
  <si>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</si>
  <si>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</si>
  <si>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</si>
  <si>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</si>
  <si>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</si>
  <si>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</si>
  <si>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</si>
  <si>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</si>
  <si>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</si>
  <si>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</si>
  <si>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</si>
  <si>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</si>
  <si>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</si>
  <si>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</si>
  <si>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</si>
  <si>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</si>
  <si>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</si>
  <si>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</si>
  <si>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</si>
  <si>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</si>
  <si>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</si>
  <si>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</si>
  <si>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</si>
  <si>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</si>
  <si>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</si>
  <si>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</si>
  <si>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</si>
  <si>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</si>
  <si>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</si>
  <si>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</si>
  <si>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</si>
  <si>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</si>
  <si>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</si>
  <si>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</si>
  <si>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</si>
  <si>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</si>
  <si>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</si>
  <si>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</si>
  <si>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</si>
  <si>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</si>
  <si>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</si>
  <si>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</si>
  <si>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</si>
  <si>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</si>
  <si>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</si>
  <si>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</si>
  <si>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</si>
  <si>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</si>
  <si>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</si>
  <si>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</si>
  <si>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</si>
  <si>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</si>
  <si>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</si>
  <si>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</si>
  <si>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</si>
  <si>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</si>
  <si>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</si>
  <si>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</si>
  <si>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</si>
  <si>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</si>
  <si>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</si>
  <si>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</si>
  <si>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</si>
  <si>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</si>
  <si>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</si>
  <si>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</si>
  <si>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</si>
  <si>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</si>
  <si>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</si>
  <si>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</si>
  <si>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</si>
  <si>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</si>
  <si>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</si>
  <si>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</si>
  <si>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</si>
  <si>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</si>
  <si>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</si>
  <si>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</si>
  <si>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</si>
  <si>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</si>
  <si>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</si>
  <si>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</si>
  <si>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</si>
  <si>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</si>
  <si>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</si>
  <si>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</si>
  <si>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</si>
  <si>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</si>
  <si>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</si>
  <si>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</si>
  <si>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</si>
  <si>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</si>
  <si>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</si>
  <si>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</si>
  <si>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</si>
  <si>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</si>
  <si>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</si>
  <si>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</si>
  <si>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</si>
  <si>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</si>
  <si>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</si>
  <si>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</si>
  <si>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</si>
  <si>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</si>
  <si>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</si>
  <si>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</si>
  <si>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</si>
  <si>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</si>
  <si>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</si>
  <si>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</si>
  <si>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</si>
  <si>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</si>
  <si>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</si>
  <si>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</si>
  <si>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</si>
  <si>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</si>
  <si>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</si>
  <si>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</si>
  <si>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</si>
  <si>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</si>
  <si>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</si>
  <si>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</si>
  <si>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</si>
  <si>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</si>
  <si>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</si>
  <si>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</si>
  <si>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</si>
  <si>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</si>
  <si>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</si>
  <si>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</si>
  <si>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</si>
  <si>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</si>
  <si>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</si>
  <si>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</si>
  <si>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</si>
  <si>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</si>
  <si>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</si>
  <si>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</si>
  <si>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</si>
  <si>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</si>
  <si>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</si>
  <si>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</si>
  <si>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</si>
  <si>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</si>
  <si>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</si>
  <si>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</si>
  <si>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</si>
  <si>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</si>
  <si>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</si>
  <si>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</si>
  <si>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</si>
  <si>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</si>
  <si>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</si>
  <si>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</si>
  <si>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</si>
  <si>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</si>
  <si>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</si>
  <si>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</si>
  <si>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</si>
  <si>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</si>
  <si>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</si>
  <si>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</si>
  <si>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</si>
  <si>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</si>
  <si>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</si>
  <si>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</si>
  <si>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</si>
  <si>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</si>
  <si>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</si>
  <si>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</si>
  <si>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</si>
  <si>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</si>
  <si>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</si>
  <si>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</si>
  <si>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</si>
  <si>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</si>
  <si>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</si>
  <si>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</si>
  <si>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</si>
  <si>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</si>
  <si>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</si>
  <si>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</si>
  <si>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</si>
  <si>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</si>
  <si>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</si>
  <si>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</si>
  <si>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</si>
  <si>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</si>
  <si>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</si>
  <si>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</si>
  <si>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</si>
  <si>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</si>
  <si>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</si>
  <si>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</si>
  <si>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</si>
  <si>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</si>
  <si>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</si>
  <si>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</si>
  <si>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</si>
  <si>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</si>
  <si>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</si>
  <si>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</si>
  <si>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</si>
  <si>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</si>
  <si>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</si>
  <si>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</si>
  <si>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</si>
  <si>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</si>
  <si>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</si>
  <si>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</si>
  <si>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</si>
  <si>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</si>
  <si>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</si>
  <si>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</si>
  <si>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</si>
  <si>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</si>
  <si>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</si>
  <si>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</si>
  <si>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</si>
  <si>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</si>
  <si>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</si>
  <si>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</si>
  <si>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</si>
  <si>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</si>
  <si>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</si>
  <si>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</si>
  <si>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</si>
  <si>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</si>
  <si>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</si>
  <si>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</si>
  <si>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</si>
  <si>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</si>
  <si>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</si>
  <si>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</si>
  <si>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</si>
  <si>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</si>
  <si>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</si>
  <si>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</si>
  <si>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</si>
  <si>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</si>
  <si>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</si>
  <si>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</si>
  <si>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</si>
  <si>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</si>
  <si>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</si>
  <si>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</si>
  <si>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</si>
  <si>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</si>
  <si>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</si>
  <si>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</si>
  <si>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</si>
  <si>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</si>
  <si>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</si>
  <si>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</si>
  <si>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</si>
  <si>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</si>
  <si>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</si>
  <si>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</si>
  <si>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</si>
  <si>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</si>
  <si>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</si>
  <si>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</si>
  <si>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</si>
  <si>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</si>
  <si>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</si>
  <si>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</si>
  <si>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</si>
  <si>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</si>
  <si>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</si>
  <si>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</si>
  <si>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</si>
  <si>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</si>
  <si>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</si>
  <si>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</si>
  <si>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</si>
  <si>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</si>
  <si>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</si>
  <si>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</si>
  <si>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</si>
  <si>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</si>
  <si>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</si>
  <si>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</si>
  <si>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</si>
  <si>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</si>
  <si>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</si>
  <si>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</si>
  <si>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</si>
  <si>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</si>
  <si>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</si>
  <si>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</si>
  <si>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</si>
  <si>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</si>
  <si>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</si>
  <si>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</si>
  <si>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</si>
  <si>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</si>
  <si>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</si>
  <si>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</si>
  <si>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</si>
  <si>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</si>
  <si>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</si>
  <si>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</si>
  <si>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</si>
  <si>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</si>
  <si>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</si>
  <si>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</si>
  <si>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</si>
  <si>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</si>
  <si>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</si>
  <si>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</si>
  <si>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</si>
  <si>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</si>
  <si>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</si>
  <si>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</si>
  <si>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</si>
  <si>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</si>
  <si>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</si>
  <si>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</si>
  <si>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</si>
  <si>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</si>
  <si>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</si>
  <si>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</si>
  <si>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</si>
  <si>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</si>
  <si>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</si>
  <si>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</si>
  <si>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</si>
  <si>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</si>
  <si>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</si>
  <si>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</si>
  <si>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</si>
  <si>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</si>
  <si>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</si>
  <si>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</si>
  <si>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</si>
  <si>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</si>
  <si>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</si>
  <si>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</si>
  <si>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</si>
  <si>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</si>
  <si>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</si>
  <si>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</si>
  <si>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</si>
  <si>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</si>
  <si>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</si>
  <si>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</si>
  <si>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</si>
  <si>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</si>
  <si>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</si>
  <si>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</si>
  <si>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</si>
  <si>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</si>
  <si>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</si>
  <si>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</si>
  <si>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</si>
  <si>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</si>
  <si>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</si>
  <si>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</si>
  <si>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</si>
  <si>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</si>
  <si>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</si>
  <si>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</si>
  <si>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</si>
  <si>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</si>
  <si>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</si>
  <si>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</si>
  <si>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</si>
  <si>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</si>
  <si>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</si>
  <si>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</si>
  <si>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</si>
  <si>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</si>
  <si>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</si>
  <si>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</si>
  <si>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</si>
  <si>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</si>
  <si>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</si>
  <si>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</si>
  <si>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</si>
  <si>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</si>
  <si>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</si>
  <si>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</si>
  <si>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</si>
  <si>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</si>
  <si>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</si>
  <si>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</si>
  <si>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</si>
  <si>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</si>
  <si>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</si>
  <si>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</si>
  <si>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</si>
  <si>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</si>
  <si>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</si>
  <si>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</si>
  <si>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</si>
  <si>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</si>
  <si>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</si>
  <si>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</si>
  <si>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</si>
  <si>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</si>
  <si>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</si>
  <si>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</si>
  <si>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</si>
  <si>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</si>
  <si>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</si>
  <si>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</si>
  <si>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</si>
  <si>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</si>
  <si>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</si>
  <si>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</si>
  <si>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</si>
  <si>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</si>
  <si>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</si>
  <si>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</si>
  <si>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</si>
  <si>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</si>
  <si>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</si>
  <si>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</si>
  <si>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</si>
  <si>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</si>
  <si>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</si>
  <si>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</si>
  <si>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</si>
  <si>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</si>
  <si>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</si>
  <si>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</si>
  <si>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</si>
  <si>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</si>
  <si>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</si>
  <si>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</si>
  <si>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</si>
  <si>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</si>
  <si>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</si>
  <si>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</si>
  <si>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</si>
  <si>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</si>
  <si>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</si>
  <si>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</si>
  <si>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</si>
  <si>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</si>
  <si>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</si>
  <si>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</si>
  <si>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</si>
  <si>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</si>
  <si>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</si>
  <si>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</si>
  <si>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</si>
  <si>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</si>
  <si>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</si>
  <si>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</si>
  <si>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</si>
  <si>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</si>
  <si>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</si>
  <si>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</si>
  <si>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</si>
  <si>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</si>
  <si>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</si>
  <si>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</si>
  <si>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</si>
  <si>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</si>
  <si>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</si>
  <si>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</si>
  <si>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</si>
  <si>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</si>
  <si>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</si>
  <si>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</si>
  <si>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</si>
  <si>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</si>
  <si>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</si>
  <si>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</si>
  <si>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</si>
  <si>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</si>
  <si>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</si>
  <si>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</si>
  <si>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</si>
  <si>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</si>
  <si>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</si>
  <si>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</si>
  <si>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</si>
  <si>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</si>
  <si>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</si>
  <si>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</si>
  <si>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</si>
  <si>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</si>
  <si>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</si>
  <si>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</si>
  <si>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</si>
  <si>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</si>
  <si>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</si>
  <si>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</si>
  <si>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</si>
  <si>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</si>
  <si>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</si>
  <si>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</si>
  <si>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</si>
  <si>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</si>
  <si>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</si>
  <si>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</si>
  <si>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</si>
  <si>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</si>
  <si>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</si>
  <si>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</si>
  <si>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</si>
  <si>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</si>
  <si>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</si>
  <si>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</si>
  <si>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</si>
  <si>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</si>
  <si>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</si>
  <si>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</si>
  <si>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</si>
  <si>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</si>
  <si>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</si>
  <si>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</si>
  <si>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</si>
  <si>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</si>
  <si>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</si>
  <si>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</si>
  <si>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</si>
  <si>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</si>
  <si>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</si>
  <si>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</si>
  <si>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</si>
  <si>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</si>
  <si>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</si>
  <si>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</si>
  <si>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</si>
  <si>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</si>
  <si>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</si>
  <si>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</si>
  <si>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</si>
  <si>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</si>
  <si>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</si>
  <si>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</si>
  <si>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</si>
  <si>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</si>
  <si>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</si>
  <si>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</si>
  <si>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</si>
  <si>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</si>
  <si>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</si>
  <si>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</si>
  <si>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</si>
  <si>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</si>
  <si>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</si>
  <si>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</si>
  <si>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</si>
  <si>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</si>
  <si>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</si>
  <si>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</si>
  <si>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</si>
  <si>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</si>
  <si>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</si>
  <si>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</si>
  <si>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</si>
  <si>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</si>
  <si>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</si>
  <si>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</si>
  <si>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</si>
  <si>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</si>
  <si>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</si>
  <si>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</si>
  <si>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</si>
  <si>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</si>
  <si>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</si>
  <si>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</si>
  <si>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</si>
  <si>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</si>
  <si>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</si>
  <si>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</si>
  <si>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</si>
  <si>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</si>
  <si>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</si>
  <si>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</si>
  <si>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</si>
  <si>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</si>
  <si>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</si>
  <si>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</si>
  <si>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</si>
  <si>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</si>
  <si>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</si>
  <si>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</si>
  <si>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</si>
  <si>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</si>
  <si>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</si>
  <si>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</si>
  <si>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</si>
  <si>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</si>
  <si>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</si>
  <si>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</si>
  <si>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</si>
  <si>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</si>
  <si>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</si>
  <si>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</si>
  <si>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</si>
  <si>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</si>
  <si>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</si>
  <si>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</si>
  <si>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</si>
  <si>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</si>
  <si>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</si>
  <si>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</si>
  <si>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</si>
  <si>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</si>
  <si>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</si>
  <si>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</si>
  <si>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</si>
  <si>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</si>
  <si>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</si>
  <si>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</si>
  <si>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</si>
  <si>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</si>
  <si>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</si>
  <si>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</si>
  <si>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</si>
  <si>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</si>
  <si>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</si>
  <si>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</si>
  <si>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</si>
  <si>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</si>
  <si>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</si>
  <si>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</si>
  <si>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</si>
  <si>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</si>
  <si>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</si>
  <si>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</si>
  <si>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</si>
  <si>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</si>
  <si>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</si>
  <si>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</si>
  <si>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</si>
  <si>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</si>
  <si>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</si>
  <si>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</si>
  <si>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</si>
  <si>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</si>
  <si>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</si>
  <si>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</si>
  <si>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</si>
  <si>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</si>
  <si>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</si>
  <si>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</si>
  <si>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</si>
  <si>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</si>
  <si>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</si>
  <si>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</si>
  <si>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</si>
  <si>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</si>
  <si>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</si>
  <si>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</si>
  <si>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</si>
  <si>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</si>
  <si>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</si>
  <si>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</si>
  <si>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</si>
  <si>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</si>
  <si>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</si>
  <si>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</si>
  <si>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</si>
  <si>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</si>
  <si>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</si>
  <si>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</si>
  <si>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</si>
  <si>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</si>
  <si>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</si>
  <si>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</si>
  <si>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</si>
  <si>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</si>
  <si>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</si>
  <si>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</si>
  <si>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</si>
  <si>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</si>
  <si>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</si>
  <si>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</si>
  <si>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</si>
  <si>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</si>
  <si>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</si>
  <si>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</si>
  <si>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</si>
  <si>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</si>
  <si>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</si>
  <si>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</si>
  <si>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</si>
  <si>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</si>
  <si>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</si>
  <si>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</si>
  <si>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</si>
  <si>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</si>
  <si>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</si>
  <si>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</si>
  <si>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</si>
  <si>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</si>
  <si>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</si>
  <si>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</si>
  <si>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</si>
  <si>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</si>
  <si>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</si>
  <si>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</si>
  <si>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</si>
  <si>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</si>
  <si>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</si>
  <si>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</si>
  <si>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</si>
  <si>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</si>
  <si>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</si>
  <si>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</si>
  <si>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</si>
  <si>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</si>
  <si>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</si>
  <si>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</si>
  <si>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</si>
  <si>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</si>
  <si>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</si>
  <si>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</si>
  <si>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</si>
  <si>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</si>
  <si>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</si>
  <si>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</si>
  <si>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</si>
  <si>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</si>
  <si>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</si>
  <si>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</si>
  <si>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</si>
  <si>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</si>
  <si>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</si>
  <si>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</si>
  <si>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</si>
  <si>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</si>
  <si>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</si>
  <si>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</si>
  <si>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</si>
  <si>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</si>
  <si>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</si>
  <si>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</si>
  <si>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</si>
  <si>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</si>
  <si>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</si>
  <si>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</si>
  <si>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</si>
  <si>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</si>
  <si>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</si>
  <si>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</si>
  <si>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</si>
  <si>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</si>
  <si>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</si>
  <si>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</si>
  <si>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</si>
  <si>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</si>
  <si>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</si>
  <si>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</si>
  <si>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</si>
  <si>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</si>
  <si>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</si>
  <si>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</si>
  <si>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</si>
  <si>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</si>
  <si>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</si>
  <si>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</si>
  <si>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</si>
  <si>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</si>
  <si>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</si>
  <si>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</si>
  <si>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</si>
  <si>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</si>
  <si>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</si>
  <si>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</si>
  <si>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</si>
  <si>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</si>
  <si>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</si>
  <si>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</si>
  <si>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</si>
  <si>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</si>
  <si>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</si>
  <si>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</si>
  <si>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</si>
  <si>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</si>
  <si>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</si>
  <si>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</si>
  <si>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</si>
  <si>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</si>
  <si>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</si>
  <si>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</si>
  <si>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</si>
  <si>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</si>
  <si>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</si>
  <si>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</si>
  <si>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</si>
  <si>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</si>
  <si>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</si>
  <si>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</si>
  <si>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</si>
  <si>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</si>
  <si>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</si>
  <si>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</si>
  <si>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</si>
  <si>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</si>
  <si>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</si>
  <si>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</si>
  <si>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</si>
  <si>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</si>
  <si>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</si>
  <si>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</si>
  <si>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</si>
  <si>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</si>
  <si>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</si>
  <si>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</si>
  <si>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</si>
  <si>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</si>
  <si>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</si>
  <si>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</si>
  <si>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</si>
  <si>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</si>
  <si>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</si>
  <si>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</si>
  <si>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</si>
  <si>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</si>
  <si>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</si>
  <si>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</si>
  <si>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</si>
  <si>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</si>
  <si>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</si>
  <si>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</si>
  <si>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</si>
  <si>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</si>
  <si>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</si>
  <si>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</si>
  <si>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</si>
  <si>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</si>
  <si>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</si>
  <si>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</si>
  <si>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</si>
  <si>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</si>
  <si>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</si>
  <si>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</si>
  <si>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</si>
  <si>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</si>
  <si>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</si>
  <si>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</si>
  <si>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</si>
  <si>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</si>
  <si>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</si>
  <si>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</si>
  <si>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</si>
  <si>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</si>
  <si>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</si>
  <si>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</si>
  <si>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</si>
  <si>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</si>
  <si>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</si>
  <si>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</si>
  <si>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</si>
  <si>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</si>
  <si>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</si>
  <si>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</si>
  <si>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</si>
  <si>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</si>
  <si>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</si>
  <si>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</si>
  <si>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</si>
  <si>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</si>
  <si>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</si>
  <si>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</si>
  <si>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</si>
  <si>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</si>
  <si>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</si>
  <si>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</si>
  <si>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</si>
  <si>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</si>
  <si>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</si>
  <si>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</si>
  <si>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</si>
  <si>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</si>
  <si>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</si>
  <si>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</si>
  <si>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</si>
  <si>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</si>
  <si>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</si>
  <si>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</si>
  <si>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</si>
  <si>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</si>
  <si>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</si>
  <si>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</si>
  <si>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</si>
  <si>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</si>
  <si>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</si>
  <si>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</si>
  <si>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</si>
  <si>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</si>
  <si>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</si>
  <si>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</si>
  <si>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</si>
  <si>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</si>
  <si>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</si>
  <si>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</si>
  <si>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</si>
  <si>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</si>
  <si>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</si>
  <si>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</si>
  <si>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</si>
  <si>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</si>
  <si>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</si>
  <si>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</si>
  <si>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</si>
  <si>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</si>
  <si>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</si>
  <si>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</si>
  <si>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</si>
  <si>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</si>
  <si>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</si>
  <si>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</si>
  <si>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</si>
  <si>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</si>
  <si>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</si>
  <si>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</si>
  <si>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</si>
  <si>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</si>
  <si>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</si>
  <si>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</si>
  <si>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</si>
  <si>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</si>
  <si>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</si>
  <si>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</si>
  <si>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</si>
  <si>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</si>
  <si>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</si>
  <si>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</si>
  <si>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</si>
  <si>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</si>
  <si>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</si>
  <si>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</si>
  <si>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</si>
  <si>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</si>
  <si>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</si>
  <si>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</si>
  <si>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</si>
  <si>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</si>
  <si>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</si>
  <si>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</si>
  <si>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</si>
  <si>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</si>
  <si>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</si>
  <si>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</si>
  <si>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</si>
  <si>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</si>
  <si>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</si>
  <si>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</si>
  <si>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</si>
  <si>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</si>
  <si>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</si>
  <si>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</si>
  <si>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</si>
  <si>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</si>
  <si>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</si>
  <si>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</si>
  <si>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</si>
  <si>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</si>
  <si>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</si>
  <si>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</si>
  <si>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</si>
  <si>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</si>
  <si>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</si>
  <si>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</si>
  <si>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</si>
  <si>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</si>
  <si>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</si>
  <si>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</si>
  <si>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</si>
  <si>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</si>
  <si>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</si>
  <si>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</si>
  <si>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</si>
  <si>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</si>
  <si>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</si>
  <si>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</si>
  <si>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</si>
  <si>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</si>
  <si>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</si>
  <si>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</si>
  <si>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</si>
  <si>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</si>
  <si>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</si>
  <si>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</si>
  <si>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</si>
  <si>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</si>
  <si>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</si>
  <si>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</si>
  <si>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</si>
  <si>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</si>
  <si>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</si>
  <si>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</si>
  <si>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</si>
  <si>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</si>
  <si>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</si>
  <si>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</si>
  <si>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</si>
  <si>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</si>
  <si>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</si>
  <si>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</si>
  <si>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</si>
  <si>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</si>
  <si>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</si>
  <si>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</si>
  <si>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</si>
  <si>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</si>
  <si>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</si>
  <si>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</si>
  <si>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</si>
  <si>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</si>
  <si>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</si>
  <si>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</si>
  <si>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</si>
  <si>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</si>
  <si>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</si>
  <si>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</si>
  <si>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</si>
  <si>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</si>
  <si>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</si>
  <si>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</si>
  <si>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</si>
  <si>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</si>
  <si>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</si>
  <si>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</si>
  <si>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</si>
  <si>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</si>
  <si>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</si>
  <si>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</si>
  <si>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</si>
  <si>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</si>
  <si>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</si>
  <si>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</si>
  <si>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</si>
  <si>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</si>
  <si>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</si>
  <si>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</si>
  <si>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</si>
  <si>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</si>
  <si>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</si>
  <si>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</si>
  <si>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</si>
  <si>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</si>
  <si>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</si>
  <si>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</si>
  <si>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</si>
  <si>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</si>
  <si>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</si>
  <si>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</si>
  <si>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</si>
  <si>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</si>
  <si>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</si>
  <si>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</si>
  <si>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</si>
  <si>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</si>
  <si>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</si>
  <si>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</si>
  <si>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</si>
  <si>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</si>
  <si>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</si>
  <si>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</si>
  <si>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</si>
  <si>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</si>
  <si>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</si>
  <si>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</si>
  <si>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</si>
  <si>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</si>
  <si>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</si>
  <si>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</si>
  <si>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</si>
  <si>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</si>
  <si>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</si>
  <si>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</si>
  <si>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</si>
  <si>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</si>
  <si>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</si>
  <si>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</si>
  <si>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</si>
  <si>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</si>
  <si>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</si>
  <si>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</si>
  <si>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</si>
  <si>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</si>
  <si>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</si>
  <si>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</si>
  <si>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</si>
  <si>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</si>
  <si>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</si>
  <si>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</si>
  <si>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</si>
  <si>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</si>
  <si>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</si>
  <si>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</si>
  <si>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</si>
  <si>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</si>
  <si>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</si>
  <si>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</si>
  <si>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</si>
  <si>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</si>
  <si>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</si>
  <si>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</si>
  <si>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</si>
  <si>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</si>
  <si>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</si>
  <si>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</si>
  <si>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</si>
  <si>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</si>
  <si>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</si>
  <si>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</si>
  <si>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</si>
  <si>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</si>
  <si>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</si>
  <si>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</si>
  <si>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</si>
  <si>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</si>
  <si>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</si>
  <si>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</si>
  <si>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</si>
  <si>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</si>
  <si>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</si>
  <si>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</si>
  <si>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</si>
  <si>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</si>
  <si>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</si>
  <si>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</si>
  <si>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</si>
  <si>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</si>
  <si>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</si>
  <si>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</si>
  <si>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</si>
  <si>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</si>
  <si>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</si>
  <si>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</si>
  <si>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</si>
  <si>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</si>
  <si>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</si>
  <si>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</si>
  <si>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</si>
  <si>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</si>
  <si>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</si>
  <si>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</si>
  <si>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</si>
  <si>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</si>
  <si>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</si>
  <si>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</si>
  <si>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</si>
  <si>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</si>
  <si>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</si>
  <si>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</si>
  <si>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</si>
  <si>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</si>
  <si>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</si>
  <si>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</si>
  <si>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</si>
  <si>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</si>
  <si>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</si>
  <si>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</si>
  <si>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</si>
  <si>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</si>
  <si>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</si>
  <si>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</si>
  <si>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</si>
  <si>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</si>
  <si>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</si>
  <si>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</si>
  <si>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</si>
  <si>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</si>
  <si>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</si>
  <si>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</si>
  <si>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</si>
  <si>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</si>
  <si>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</si>
  <si>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</si>
  <si>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</si>
  <si>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</si>
  <si>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</si>
  <si>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</si>
  <si>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</si>
  <si>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</si>
  <si>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</si>
  <si>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</si>
  <si>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</si>
  <si>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</si>
  <si>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</si>
  <si>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</si>
  <si>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</si>
  <si>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</si>
  <si>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</si>
  <si>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</si>
  <si>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</si>
  <si>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</si>
  <si>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</si>
  <si>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</si>
  <si>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</si>
  <si>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</si>
  <si>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</si>
  <si>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</si>
  <si>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</si>
  <si>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</si>
  <si>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</si>
  <si>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</si>
  <si>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</si>
  <si>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</si>
  <si>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</si>
  <si>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</si>
  <si>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</si>
  <si>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</si>
  <si>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</si>
  <si>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</si>
  <si>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</si>
  <si>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</si>
  <si>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</si>
  <si>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</si>
  <si>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</si>
  <si>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</si>
  <si>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</si>
  <si>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</si>
  <si>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</si>
  <si>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</si>
  <si>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</si>
  <si>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</si>
  <si>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</si>
  <si>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</si>
  <si>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</si>
  <si>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</si>
  <si>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</si>
  <si>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</si>
  <si>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</si>
  <si>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</si>
  <si>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</si>
  <si>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</si>
  <si>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</si>
  <si>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</si>
  <si>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</si>
  <si>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</si>
  <si>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</si>
  <si>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</si>
  <si>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</si>
  <si>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</si>
  <si>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</si>
  <si>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</si>
  <si>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</si>
  <si>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</si>
  <si>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</si>
  <si>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</si>
  <si>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</si>
  <si>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</si>
  <si>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</si>
  <si>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</si>
  <si>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</si>
  <si>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</si>
  <si>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</si>
  <si>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</si>
  <si>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</si>
  <si>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</si>
  <si>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</si>
  <si>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</si>
  <si>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</si>
  <si>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</si>
  <si>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</si>
  <si>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</si>
  <si>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</si>
  <si>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</si>
  <si>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</si>
  <si>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</si>
  <si>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</si>
  <si>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</si>
  <si>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</si>
  <si>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</si>
  <si>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</si>
  <si>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</si>
  <si>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</si>
  <si>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</si>
  <si>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</si>
  <si>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</si>
  <si>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</si>
  <si>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</si>
  <si>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</si>
  <si>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</si>
  <si>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</si>
  <si>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</si>
  <si>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</si>
  <si>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</si>
  <si>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</si>
  <si>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</si>
  <si>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</si>
  <si>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</si>
  <si>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</si>
  <si>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</si>
  <si>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</si>
  <si>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</si>
  <si>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</si>
  <si>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</si>
  <si>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</si>
  <si>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</si>
  <si>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</si>
  <si>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</si>
  <si>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</si>
  <si>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</si>
  <si>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</si>
  <si>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</si>
  <si>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</si>
  <si>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</si>
  <si>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</si>
  <si>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</si>
  <si>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</si>
  <si>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</si>
  <si>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</si>
  <si>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</si>
  <si>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</si>
  <si>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</si>
  <si>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</si>
  <si>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</si>
  <si>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</si>
  <si>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</si>
  <si>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</si>
  <si>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</si>
  <si>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</si>
  <si>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</si>
  <si>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</si>
  <si>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</si>
  <si>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</si>
  <si>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</si>
  <si>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</si>
  <si>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</si>
  <si>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</si>
  <si>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</si>
  <si>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</si>
  <si>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</si>
  <si>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</si>
  <si>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</si>
  <si>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</si>
  <si>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</si>
  <si>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</si>
  <si>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</si>
  <si>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</si>
  <si>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</si>
  <si>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</si>
  <si>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</si>
  <si>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</si>
  <si>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</si>
  <si>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</si>
  <si>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</si>
  <si>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</si>
  <si>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</si>
  <si>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</si>
  <si>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</si>
  <si>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</si>
  <si>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</si>
  <si>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</si>
  <si>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</si>
  <si>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</si>
  <si>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</si>
  <si>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</si>
  <si>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</si>
  <si>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</si>
  <si>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</si>
  <si>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</si>
  <si>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</si>
  <si>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</si>
  <si>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</si>
  <si>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</si>
  <si>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</si>
  <si>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</si>
  <si>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</si>
  <si>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</si>
  <si>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</si>
  <si>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</si>
  <si>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</si>
  <si>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</si>
  <si>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</si>
  <si>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</si>
  <si>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</si>
  <si>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</si>
  <si>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</si>
  <si>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</si>
  <si>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</si>
  <si>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</si>
  <si>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</si>
  <si>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</si>
  <si>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</si>
  <si>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</si>
  <si>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</si>
  <si>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</si>
  <si>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</si>
  <si>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</si>
  <si>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</si>
  <si>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</si>
  <si>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</si>
  <si>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</si>
  <si>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</si>
  <si>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</si>
  <si>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</si>
  <si>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</si>
  <si>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</si>
  <si>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</si>
  <si>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</si>
  <si>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</si>
  <si>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</si>
  <si>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</si>
  <si>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</si>
  <si>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</si>
  <si>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</si>
  <si>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</si>
  <si>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</si>
  <si>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</si>
  <si>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</si>
  <si>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</si>
  <si>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</si>
  <si>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</si>
  <si>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</si>
  <si>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</si>
  <si>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</si>
  <si>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</si>
  <si>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</si>
  <si>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</si>
  <si>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</si>
  <si>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</si>
  <si>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</si>
  <si>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</si>
  <si>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</si>
  <si>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</si>
  <si>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</si>
  <si>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</si>
  <si>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</si>
  <si>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</si>
  <si>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</si>
  <si>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</si>
  <si>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</si>
  <si>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</si>
  <si>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</si>
  <si>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</si>
  <si>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</si>
  <si>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</si>
  <si>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</si>
  <si>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</si>
  <si>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</si>
  <si>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</si>
  <si>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</si>
  <si>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</si>
  <si>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</si>
  <si>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</si>
  <si>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</si>
  <si>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</si>
  <si>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</si>
  <si>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</si>
  <si>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</si>
  <si>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</si>
  <si>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</si>
  <si>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</si>
  <si>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</si>
  <si>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</si>
  <si>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</si>
  <si>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</si>
  <si>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</si>
  <si>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</si>
  <si>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</si>
  <si>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</si>
  <si>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</si>
  <si>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</si>
  <si>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</si>
  <si>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</si>
  <si>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</si>
  <si>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</si>
  <si>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</si>
  <si>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</si>
  <si>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</si>
  <si>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</si>
  <si>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</si>
  <si>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</si>
  <si>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</si>
  <si>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</si>
  <si>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</si>
  <si>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</si>
  <si>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</si>
  <si>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</si>
  <si>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</si>
  <si>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</si>
  <si>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</si>
  <si>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</si>
  <si>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</si>
  <si>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</si>
  <si>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</si>
  <si>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</si>
  <si>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</si>
  <si>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</si>
  <si>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</si>
  <si>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</si>
  <si>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</si>
  <si>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</si>
  <si>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</si>
  <si>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</si>
  <si>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</si>
  <si>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</si>
  <si>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</si>
  <si>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</si>
  <si>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</si>
  <si>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</si>
  <si>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</si>
  <si>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</si>
  <si>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</si>
  <si>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</si>
  <si>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</si>
  <si>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</si>
  <si>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</si>
  <si>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</si>
  <si>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</si>
  <si>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</si>
  <si>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</si>
  <si>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</si>
  <si>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</si>
  <si>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</si>
  <si>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</si>
  <si>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</si>
  <si>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</si>
  <si>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</si>
  <si>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</si>
  <si>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</si>
  <si>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</si>
  <si>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</si>
  <si>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</si>
  <si>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</si>
  <si>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</si>
  <si>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</si>
  <si>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</si>
  <si>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</si>
  <si>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</si>
  <si>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</si>
  <si>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</si>
  <si>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</si>
  <si>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</si>
  <si>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</si>
  <si>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</si>
  <si>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</si>
  <si>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</si>
  <si>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</si>
  <si>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</si>
  <si>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</si>
  <si>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</si>
  <si>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</si>
  <si>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</si>
  <si>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</si>
  <si>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</si>
  <si>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</si>
  <si>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</si>
  <si>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</si>
  <si>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</si>
  <si>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</si>
  <si>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</si>
  <si>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</si>
  <si>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</si>
  <si>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</si>
  <si>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</si>
  <si>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</si>
  <si>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</si>
  <si>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</si>
  <si>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</si>
  <si>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</si>
  <si>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</si>
  <si>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</si>
  <si>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</si>
  <si>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</si>
  <si>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</si>
  <si>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</si>
  <si>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</si>
  <si>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</si>
  <si>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</si>
  <si>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</si>
  <si>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</si>
  <si>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</si>
  <si>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</si>
  <si>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</si>
  <si>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</si>
  <si>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</si>
  <si>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</si>
  <si>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</si>
  <si>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</si>
  <si>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</si>
  <si>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</si>
  <si>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</si>
  <si>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</si>
  <si>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</si>
  <si>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</si>
  <si>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</si>
  <si>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</si>
  <si>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</si>
  <si>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</si>
  <si>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</si>
  <si>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</si>
  <si>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</si>
  <si>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</si>
  <si>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</si>
  <si>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</si>
  <si>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</si>
  <si>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</si>
  <si>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</si>
  <si>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</si>
  <si>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</si>
  <si>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</si>
  <si>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</si>
  <si>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</si>
  <si>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</si>
  <si>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</si>
  <si>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</si>
  <si>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</si>
  <si>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</si>
  <si>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</si>
  <si>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</si>
  <si>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</si>
  <si>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</si>
  <si>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</si>
  <si>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</si>
  <si>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</si>
  <si>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</si>
  <si>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</si>
  <si>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</si>
  <si>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</si>
  <si>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</si>
  <si>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</si>
  <si>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</si>
  <si>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</si>
  <si>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</si>
  <si>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</si>
  <si>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</si>
  <si>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</si>
  <si>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</si>
  <si>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</si>
  <si>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</si>
  <si>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</si>
  <si>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</si>
  <si>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</si>
  <si>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</si>
  <si>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</si>
  <si>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</si>
  <si>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</si>
  <si>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</si>
  <si>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</si>
  <si>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</si>
  <si>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</si>
  <si>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</si>
  <si>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</si>
  <si>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</si>
  <si>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</si>
  <si>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</si>
  <si>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</si>
  <si>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</si>
  <si>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</si>
  <si>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</si>
  <si>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</si>
  <si>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</si>
  <si>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</si>
  <si>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</si>
  <si>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</si>
  <si>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</si>
  <si>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</si>
  <si>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</si>
  <si>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</si>
  <si>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</si>
  <si>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</si>
  <si>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</si>
  <si>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</si>
  <si>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</si>
  <si>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</si>
  <si>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</si>
  <si>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</si>
  <si>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</si>
  <si>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</si>
  <si>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</si>
  <si>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</si>
  <si>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</si>
  <si>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</si>
  <si>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</si>
  <si>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</si>
  <si>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</si>
  <si>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</si>
  <si>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</si>
  <si>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</si>
  <si>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</si>
  <si>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</si>
  <si>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</si>
  <si>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</si>
  <si>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</si>
  <si>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</si>
  <si>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</si>
  <si>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</si>
  <si>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</si>
  <si>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</si>
  <si>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</si>
  <si>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</si>
  <si>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</si>
  <si>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</si>
  <si>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</si>
  <si>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</si>
  <si>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</si>
  <si>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</si>
  <si>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</si>
  <si>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</si>
  <si>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</si>
  <si>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</si>
  <si>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</si>
  <si>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</si>
  <si>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</si>
  <si>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</si>
  <si>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</si>
  <si>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</si>
  <si>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</si>
  <si>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</si>
  <si>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</si>
  <si>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</si>
  <si>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</si>
  <si>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</si>
  <si>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</si>
  <si>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</si>
  <si>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</si>
  <si>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</si>
  <si>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</si>
  <si>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</si>
  <si>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</si>
  <si>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</si>
  <si>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</si>
  <si>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</si>
  <si>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</si>
  <si>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</si>
  <si>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</si>
  <si>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</si>
  <si>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</si>
  <si>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</si>
  <si>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</si>
  <si>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</si>
  <si>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</si>
  <si>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</si>
  <si>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</si>
  <si>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</si>
  <si>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</si>
  <si>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</si>
  <si>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</si>
  <si>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</si>
  <si>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</si>
  <si>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</si>
  <si>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</si>
  <si>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</si>
  <si>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</si>
  <si>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</si>
  <si>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</si>
  <si>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</si>
  <si>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</si>
  <si>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</si>
  <si>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</si>
  <si>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</si>
  <si>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</si>
  <si>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</si>
  <si>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</si>
  <si>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</si>
  <si>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</si>
  <si>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</si>
  <si>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</si>
  <si>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</si>
  <si>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</si>
  <si>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</si>
  <si>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</si>
  <si>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</si>
  <si>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</si>
  <si>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</si>
  <si>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</si>
  <si>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</si>
  <si>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</si>
  <si>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</si>
  <si>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</si>
  <si>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</si>
  <si>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</si>
  <si>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</si>
  <si>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</si>
  <si>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</si>
  <si>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</si>
  <si>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</si>
  <si>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</si>
  <si>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</si>
  <si>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</si>
  <si>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</si>
  <si>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</si>
  <si>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</si>
  <si>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</si>
  <si>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</si>
  <si>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</si>
  <si>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</si>
  <si>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</si>
  <si>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</si>
  <si>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</si>
  <si>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</si>
  <si>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</si>
  <si>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</si>
  <si>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</si>
  <si>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</si>
  <si>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</si>
  <si>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</si>
  <si>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</si>
  <si>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</si>
  <si>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</si>
  <si>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</si>
  <si>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</si>
  <si>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</si>
  <si>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</si>
  <si>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</si>
  <si>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</si>
  <si>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</si>
  <si>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</si>
  <si>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</si>
  <si>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</si>
  <si>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</si>
  <si>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</si>
  <si>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</si>
  <si>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</si>
  <si>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</si>
  <si>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</si>
  <si>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</si>
  <si>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</si>
  <si>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</si>
  <si>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</si>
  <si>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</si>
  <si>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</si>
  <si>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</si>
  <si>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</si>
  <si>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</si>
  <si>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</si>
  <si>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</si>
  <si>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</si>
  <si>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</si>
  <si>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</si>
  <si>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</si>
  <si>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</si>
  <si>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</si>
  <si>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</si>
  <si>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</si>
  <si>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</si>
  <si>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</si>
  <si>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</si>
  <si>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</si>
  <si>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</si>
  <si>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</si>
  <si>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</si>
  <si>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</si>
  <si>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</si>
  <si>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</si>
  <si>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</si>
  <si>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</si>
  <si>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</si>
  <si>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</si>
  <si>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</si>
  <si>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</si>
  <si>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</si>
  <si>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</si>
  <si>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</si>
  <si>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</si>
  <si>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</si>
  <si>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</si>
  <si>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</si>
  <si>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</si>
  <si>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</si>
  <si>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</si>
  <si>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</si>
  <si>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</si>
  <si>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</si>
  <si>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</si>
  <si>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</si>
  <si>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</si>
  <si>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</si>
  <si>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</si>
  <si>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</si>
  <si>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</si>
  <si>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</si>
  <si>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</si>
  <si>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</si>
  <si>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</si>
  <si>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</si>
  <si>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</si>
  <si>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</si>
  <si>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</si>
  <si>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</si>
  <si>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</si>
  <si>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</si>
  <si>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</si>
  <si>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</si>
  <si>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</si>
  <si>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</si>
  <si>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</si>
  <si>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</si>
  <si>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</si>
  <si>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</si>
  <si>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</si>
  <si>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</si>
  <si>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</si>
  <si>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</si>
  <si>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</si>
  <si>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</si>
  <si>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</si>
  <si>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</si>
  <si>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</si>
  <si>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</si>
  <si>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</si>
  <si>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</si>
  <si>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</si>
  <si>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</si>
  <si>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</si>
  <si>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</si>
  <si>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</si>
  <si>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</si>
  <si>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</si>
  <si>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</si>
  <si>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</si>
  <si>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</si>
  <si>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</si>
  <si>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</si>
  <si>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</si>
  <si>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</si>
  <si>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</si>
  <si>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</si>
  <si>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</si>
  <si>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</si>
  <si>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</si>
  <si>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</si>
  <si>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</si>
  <si>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</si>
  <si>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</si>
  <si>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</si>
  <si>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</si>
  <si>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</si>
  <si>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</si>
  <si>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</si>
  <si>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</si>
  <si>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</si>
  <si>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</si>
  <si>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</si>
  <si>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</si>
  <si>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</si>
  <si>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</si>
  <si>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</si>
  <si>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</si>
  <si>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</si>
  <si>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</si>
  <si>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</si>
  <si>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</si>
  <si>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</si>
  <si>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</si>
  <si>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</si>
  <si>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</si>
  <si>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</si>
  <si>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</si>
  <si>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</si>
  <si>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</si>
  <si>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</si>
  <si>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</si>
  <si>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</si>
  <si>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</si>
  <si>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</si>
  <si>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</si>
  <si>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</si>
  <si>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</si>
  <si>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</si>
  <si>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</si>
  <si>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</si>
  <si>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</si>
  <si>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</si>
  <si>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</si>
  <si>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</si>
  <si>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</si>
  <si>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</si>
  <si>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</si>
  <si>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</si>
  <si>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</si>
  <si>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</si>
  <si>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</si>
  <si>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</si>
  <si>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</si>
  <si>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</si>
  <si>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</si>
  <si>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</si>
  <si>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</si>
  <si>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</si>
  <si>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</si>
  <si>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</si>
  <si>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</si>
  <si>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</si>
  <si>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</si>
  <si>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</si>
  <si>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</si>
  <si>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</si>
  <si>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</si>
  <si>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</si>
  <si>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</si>
  <si>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</si>
  <si>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</si>
  <si>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</si>
  <si>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</si>
  <si>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</si>
  <si>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</si>
  <si>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</si>
  <si>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</si>
  <si>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</si>
  <si>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</si>
  <si>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</si>
  <si>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</si>
  <si>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</si>
  <si>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</si>
  <si>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</si>
  <si>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</si>
  <si>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</si>
  <si>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</si>
  <si>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</si>
  <si>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</si>
  <si>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</si>
  <si>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</si>
  <si>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</si>
  <si>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</si>
  <si>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</si>
  <si>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</si>
  <si>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</si>
  <si>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</si>
  <si>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</si>
  <si>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</si>
  <si>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</si>
  <si>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</si>
  <si>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</si>
  <si>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</si>
  <si>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</si>
  <si>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</si>
  <si>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</si>
  <si>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</si>
  <si>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</si>
  <si>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</si>
  <si>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</si>
  <si>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</si>
  <si>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</si>
  <si>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</si>
  <si>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</si>
  <si>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</si>
  <si>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</si>
  <si>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</si>
  <si>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</si>
  <si>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</si>
  <si>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</si>
  <si>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</si>
  <si>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</si>
  <si>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</si>
  <si>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</si>
  <si>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</si>
  <si>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</si>
  <si>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</si>
  <si>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</si>
  <si>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</si>
  <si>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</si>
  <si>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</si>
  <si>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</si>
  <si>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</si>
  <si>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</si>
  <si>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</si>
  <si>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</si>
  <si>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</si>
  <si>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</si>
  <si>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</si>
  <si>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</si>
  <si>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</si>
  <si>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</si>
  <si>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</si>
  <si>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</si>
  <si>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</si>
  <si>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</si>
  <si>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</si>
  <si>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</si>
  <si>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</si>
  <si>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</si>
  <si>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</si>
  <si>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</si>
  <si>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</si>
  <si>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</si>
  <si>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</si>
  <si>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</si>
  <si>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</si>
  <si>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</si>
  <si>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</si>
  <si>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</si>
  <si>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</si>
  <si>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</si>
  <si>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</si>
  <si>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</si>
  <si>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</si>
  <si>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</si>
  <si>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</si>
  <si>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</si>
  <si>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</si>
  <si>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</si>
  <si>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</si>
  <si>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</si>
  <si>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</si>
  <si>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</si>
  <si>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</si>
  <si>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</si>
  <si>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</si>
  <si>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</si>
  <si>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</si>
  <si>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</si>
  <si>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</si>
  <si>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</si>
  <si>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</si>
  <si>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</si>
  <si>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</si>
  <si>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</si>
  <si>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</si>
  <si>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</si>
  <si>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</si>
  <si>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</si>
  <si>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</si>
  <si>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</si>
  <si>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</si>
  <si>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</si>
  <si>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</si>
  <si>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</si>
  <si>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</si>
  <si>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</si>
  <si>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</si>
  <si>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</si>
  <si>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</si>
  <si>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</si>
  <si>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</si>
  <si>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</si>
  <si>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</si>
  <si>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</si>
  <si>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</si>
  <si>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</si>
  <si>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</si>
  <si>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</si>
  <si>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</si>
  <si>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</si>
  <si>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</si>
  <si>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</si>
  <si>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</si>
  <si>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</si>
  <si>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</si>
  <si>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</si>
  <si>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</si>
  <si>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</si>
  <si>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</si>
  <si>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</si>
  <si>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</si>
  <si>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</si>
  <si>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</si>
  <si>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</si>
  <si>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</si>
  <si>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</si>
  <si>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</si>
  <si>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</si>
  <si>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</si>
  <si>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</si>
  <si>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</si>
  <si>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</si>
  <si>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</si>
  <si>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</si>
  <si>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</si>
  <si>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</si>
  <si>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</si>
  <si>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</si>
  <si>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</si>
  <si>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</si>
  <si>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</si>
  <si>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</si>
  <si>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</si>
  <si>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</si>
  <si>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</si>
  <si>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</si>
  <si>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</si>
  <si>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</si>
  <si>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</si>
  <si>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</si>
  <si>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</si>
  <si>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</si>
  <si>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</si>
  <si>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</si>
  <si>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</si>
  <si>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</si>
  <si>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</si>
  <si>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</si>
  <si>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</si>
  <si>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</si>
  <si>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</si>
  <si>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</si>
  <si>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</si>
  <si>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</si>
  <si>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</si>
  <si>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</si>
  <si>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</si>
  <si>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</si>
  <si>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</si>
  <si>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</si>
  <si>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</si>
  <si>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</si>
  <si>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</si>
  <si>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</si>
  <si>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</si>
  <si>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</si>
  <si>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</si>
  <si>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</si>
  <si>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</si>
  <si>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</si>
  <si>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</si>
  <si>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</si>
  <si>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</si>
  <si>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</si>
  <si>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</si>
  <si>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</si>
  <si>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</si>
  <si>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</si>
  <si>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</si>
  <si>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</si>
  <si>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</si>
  <si>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</si>
  <si>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</si>
  <si>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</si>
  <si>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</si>
  <si>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</si>
  <si>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</si>
  <si>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</si>
  <si>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</si>
  <si>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</si>
  <si>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</si>
  <si>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</si>
  <si>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</si>
  <si>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</si>
  <si>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</si>
  <si>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</si>
  <si>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</si>
  <si>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</si>
  <si>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</si>
  <si>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</si>
  <si>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</si>
  <si>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</si>
  <si>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</si>
  <si>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</si>
  <si>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</si>
  <si>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</si>
  <si>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</si>
  <si>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</si>
  <si>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</si>
  <si>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</si>
  <si>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</si>
  <si>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</si>
  <si>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</si>
  <si>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</si>
  <si>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</si>
  <si>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</si>
  <si>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</si>
  <si>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</si>
  <si>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</si>
  <si>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</si>
  <si>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</si>
  <si>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</si>
  <si>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</si>
  <si>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</si>
  <si>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</si>
  <si>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</si>
  <si>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</si>
  <si>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</si>
  <si>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</si>
  <si>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</si>
  <si>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</si>
  <si>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</si>
  <si>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</si>
  <si>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</si>
  <si>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</si>
  <si>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</si>
  <si>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</si>
  <si>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</si>
  <si>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</si>
  <si>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</si>
  <si>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</si>
  <si>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</si>
  <si>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</si>
  <si>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</si>
  <si>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</si>
  <si>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</si>
  <si>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</si>
  <si>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</si>
  <si>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</si>
  <si>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</si>
  <si>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</si>
  <si>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</si>
  <si>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</si>
  <si>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</si>
  <si>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</si>
  <si>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</si>
  <si>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</si>
  <si>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</si>
  <si>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</si>
  <si>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</si>
  <si>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</si>
  <si>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</si>
  <si>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</si>
  <si>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</si>
  <si>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</si>
  <si>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</si>
  <si>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</si>
  <si>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</si>
  <si>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</si>
  <si>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</si>
  <si>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</si>
  <si>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</si>
  <si>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</si>
  <si>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</si>
  <si>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</si>
  <si>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</si>
  <si>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</si>
  <si>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</si>
  <si>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</si>
  <si>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</si>
  <si>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</si>
  <si>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</si>
  <si>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</si>
  <si>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</si>
  <si>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</si>
  <si>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</si>
  <si>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</si>
  <si>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</si>
  <si>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</si>
  <si>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</si>
  <si>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</si>
  <si>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</si>
  <si>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</si>
  <si>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</si>
  <si>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</si>
  <si>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</si>
  <si>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</si>
  <si>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</si>
  <si>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</si>
  <si>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</si>
  <si>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</si>
  <si>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</si>
  <si>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</si>
  <si>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</si>
  <si>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</si>
  <si>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</si>
  <si>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</si>
  <si>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</si>
  <si>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</si>
  <si>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</si>
  <si>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</si>
  <si>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</si>
  <si>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</si>
  <si>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</si>
  <si>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</si>
  <si>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</si>
  <si>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</si>
  <si>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</si>
  <si>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</si>
  <si>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</si>
  <si>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</si>
  <si>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</si>
  <si>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</si>
  <si>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</si>
  <si>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</si>
  <si>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</si>
  <si>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</si>
  <si>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</si>
  <si>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</si>
  <si>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</si>
  <si>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</si>
  <si>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</si>
  <si>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</si>
  <si>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</si>
  <si>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</si>
  <si>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</si>
  <si>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</si>
  <si>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</si>
  <si>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</si>
  <si>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</si>
  <si>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</si>
  <si>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</si>
  <si>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</si>
  <si>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</si>
  <si>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</si>
  <si>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</si>
  <si>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</si>
  <si>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</si>
  <si>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</si>
  <si>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</si>
  <si>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</si>
  <si>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</si>
  <si>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</si>
  <si>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</si>
  <si>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</si>
  <si>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</si>
  <si>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</si>
  <si>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</si>
  <si>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</si>
  <si>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</si>
  <si>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</si>
  <si>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</si>
  <si>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</si>
  <si>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</si>
  <si>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</si>
  <si>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</si>
  <si>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</si>
  <si>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</si>
  <si>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</si>
  <si>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</si>
  <si>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</si>
  <si>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</si>
  <si>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</si>
  <si>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</si>
  <si>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</si>
  <si>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</si>
  <si>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</si>
  <si>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</si>
  <si>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</si>
  <si>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</si>
  <si>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</si>
  <si>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</si>
  <si>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</si>
  <si>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</si>
  <si>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</si>
  <si>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</si>
  <si>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</si>
  <si>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</si>
  <si>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</si>
  <si>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</si>
  <si>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</si>
  <si>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</si>
  <si>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</si>
  <si>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</si>
  <si>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</si>
  <si>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</si>
  <si>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</si>
  <si>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</si>
  <si>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</si>
  <si>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</si>
  <si>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</si>
  <si>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</si>
  <si>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</si>
  <si>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</si>
  <si>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</si>
  <si>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</si>
  <si>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</si>
  <si>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</si>
  <si>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</si>
  <si>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</si>
  <si>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</si>
  <si>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</si>
  <si>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</si>
  <si>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</si>
  <si>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</si>
  <si>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</si>
  <si>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</si>
  <si>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</si>
  <si>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</si>
  <si>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</si>
  <si>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</si>
  <si>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</si>
  <si>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</si>
  <si>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</si>
  <si>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</si>
  <si>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</si>
  <si>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</si>
  <si>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</si>
  <si>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</si>
  <si>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</si>
  <si>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</si>
  <si>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</si>
  <si>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</si>
  <si>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</si>
  <si>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</si>
  <si>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</si>
  <si>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</si>
  <si>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</si>
  <si>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</si>
  <si>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</si>
  <si>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</si>
  <si>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</si>
  <si>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</si>
  <si>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</si>
  <si>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</si>
  <si>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</si>
  <si>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</si>
  <si>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</si>
  <si>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</si>
  <si>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</si>
  <si>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</si>
  <si>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</si>
  <si>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</si>
  <si>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</si>
  <si>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</si>
  <si>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</si>
  <si>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</si>
  <si>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</si>
  <si>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</si>
  <si>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</si>
  <si>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</si>
  <si>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</si>
  <si>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</si>
  <si>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</si>
  <si>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</si>
  <si>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</si>
  <si>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</si>
  <si>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</si>
  <si>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</si>
  <si>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</si>
  <si>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</si>
  <si>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</si>
  <si>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</si>
  <si>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</si>
  <si>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</si>
  <si>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</si>
  <si>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</si>
  <si>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</si>
  <si>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</si>
  <si>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</si>
  <si>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</si>
  <si>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</si>
  <si>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</si>
  <si>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</si>
  <si>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</si>
  <si>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</si>
  <si>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</si>
  <si>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</si>
  <si>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</si>
  <si>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</si>
  <si>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</si>
  <si>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</si>
  <si>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</si>
  <si>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</si>
  <si>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</si>
  <si>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</si>
  <si>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</si>
  <si>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</si>
  <si>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</si>
  <si>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</si>
  <si>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</si>
  <si>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</si>
  <si>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</si>
  <si>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</si>
  <si>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</si>
  <si>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</si>
  <si>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</si>
  <si>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</si>
  <si>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</si>
  <si>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</si>
  <si>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</si>
  <si>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</si>
  <si>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</si>
  <si>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</si>
  <si>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</si>
  <si>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</si>
  <si>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</si>
  <si>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</si>
  <si>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</si>
  <si>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</si>
  <si>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</si>
  <si>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</si>
  <si>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</si>
  <si>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</si>
  <si>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</si>
  <si>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</si>
  <si>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</si>
  <si>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</si>
  <si>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</si>
  <si>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</si>
  <si>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</si>
  <si>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</si>
  <si>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</si>
  <si>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</si>
  <si>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</si>
  <si>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</si>
  <si>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</si>
  <si>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</si>
  <si>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</si>
  <si>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</si>
  <si>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</si>
  <si>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</si>
  <si>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</si>
  <si>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</si>
  <si>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</si>
  <si>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</si>
  <si>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</si>
  <si>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</si>
  <si>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</si>
  <si>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</si>
  <si>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</si>
  <si>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</si>
  <si>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</si>
  <si>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</si>
  <si>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</si>
  <si>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</si>
  <si>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</si>
  <si>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</si>
  <si>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</si>
  <si>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</si>
  <si>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</si>
  <si>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</si>
  <si>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</si>
  <si>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</si>
  <si>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</si>
  <si>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</si>
  <si>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</si>
  <si>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</si>
  <si>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</si>
  <si>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</si>
  <si>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</si>
  <si>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</si>
  <si>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</si>
  <si>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</si>
  <si>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</si>
  <si>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</si>
  <si>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</si>
  <si>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</si>
  <si>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</si>
  <si>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</si>
  <si>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</si>
  <si>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</si>
  <si>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</si>
  <si>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</si>
  <si>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</si>
  <si>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</si>
  <si>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</si>
  <si>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</si>
  <si>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</si>
  <si>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</si>
  <si>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</si>
  <si>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</si>
  <si>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</si>
  <si>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</si>
  <si>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</si>
  <si>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</si>
  <si>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</si>
  <si>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</si>
  <si>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</si>
  <si>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</si>
  <si>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</si>
  <si>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</si>
  <si>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</si>
  <si>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</si>
  <si>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</si>
  <si>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</si>
  <si>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</si>
  <si>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</si>
  <si>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</si>
  <si>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</si>
  <si>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</si>
  <si>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</si>
  <si>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</si>
  <si>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</si>
  <si>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</si>
  <si>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</si>
  <si>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</si>
  <si>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</si>
  <si>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</si>
  <si>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</si>
  <si>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</si>
  <si>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</si>
  <si>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</si>
  <si>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</si>
  <si>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</si>
  <si>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</si>
  <si>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</si>
  <si>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</si>
  <si>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</si>
  <si>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</si>
  <si>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</si>
  <si>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</si>
  <si>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</si>
  <si>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</si>
  <si>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</si>
  <si>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</si>
  <si>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</si>
  <si>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</si>
  <si>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</si>
  <si>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</si>
  <si>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</si>
  <si>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</si>
  <si>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</si>
  <si>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</si>
  <si>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</si>
  <si>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</si>
  <si>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</si>
  <si>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</si>
  <si>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</si>
  <si>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</si>
  <si>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</si>
  <si>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</si>
  <si>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</si>
  <si>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</si>
  <si>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</si>
  <si>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</si>
  <si>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</si>
  <si>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</si>
  <si>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</si>
  <si>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</si>
  <si>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</si>
  <si>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</si>
  <si>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</si>
  <si>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</si>
  <si>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</si>
  <si>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</si>
  <si>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</si>
  <si>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</si>
  <si>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</si>
  <si>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</si>
  <si>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</si>
  <si>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</si>
  <si>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</si>
  <si>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</si>
  <si>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</si>
  <si>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</si>
  <si>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</si>
  <si>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</si>
  <si>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</si>
  <si>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</si>
  <si>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</si>
  <si>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</si>
  <si>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</si>
  <si>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</si>
  <si>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</si>
  <si>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</si>
  <si>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</si>
  <si>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</si>
  <si>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</si>
  <si>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</si>
  <si>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</si>
  <si>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</si>
  <si>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</si>
  <si>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</si>
  <si>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</si>
  <si>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</si>
  <si>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</si>
  <si>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</si>
  <si>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</si>
  <si>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</si>
  <si>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</si>
  <si>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</si>
  <si>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</si>
  <si>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</si>
  <si>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</si>
  <si>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</si>
  <si>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</si>
  <si>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</si>
  <si>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</si>
  <si>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</si>
  <si>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</si>
  <si>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</si>
  <si>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</si>
  <si>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</si>
  <si>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</si>
  <si>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</si>
  <si>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</si>
  <si>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</si>
  <si>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</si>
  <si>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</si>
  <si>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</si>
  <si>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</si>
  <si>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</si>
  <si>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</si>
  <si>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</si>
  <si>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</si>
  <si>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</si>
  <si>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</si>
  <si>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</si>
  <si>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</si>
  <si>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</si>
  <si>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</si>
  <si>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</si>
  <si>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</si>
  <si>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</si>
  <si>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</si>
  <si>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</si>
  <si>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</si>
  <si>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</si>
  <si>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</si>
  <si>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</si>
  <si>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</si>
  <si>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</si>
  <si>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</si>
  <si>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</si>
  <si>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</si>
  <si>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</si>
  <si>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</si>
  <si>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</si>
  <si>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</si>
  <si>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</si>
  <si>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</si>
  <si>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</si>
  <si>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</si>
  <si>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</si>
  <si>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</si>
  <si>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</si>
  <si>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</si>
  <si>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</si>
  <si>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</si>
  <si>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</si>
  <si>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</si>
  <si>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</si>
  <si>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</si>
  <si>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</si>
  <si>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</si>
  <si>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</si>
  <si>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</si>
  <si>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</si>
  <si>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</si>
  <si>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</si>
  <si>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</si>
  <si>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</si>
  <si>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</si>
  <si>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</si>
  <si>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</si>
  <si>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</si>
  <si>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</si>
  <si>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</si>
  <si>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</si>
  <si>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</si>
  <si>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</si>
  <si>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</si>
  <si>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</si>
  <si>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</si>
  <si>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</si>
  <si>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</si>
  <si>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</si>
  <si>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</si>
  <si>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</si>
  <si>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</si>
  <si>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</si>
  <si>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</si>
  <si>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</si>
  <si>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</si>
  <si>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</si>
  <si>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</si>
  <si>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</si>
  <si>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</si>
  <si>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</si>
  <si>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</si>
  <si>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</si>
  <si>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</si>
  <si>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</si>
  <si>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</si>
  <si>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</si>
  <si>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</si>
  <si>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</si>
  <si>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</si>
  <si>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</si>
  <si>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</si>
  <si>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</si>
  <si>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</si>
  <si>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</si>
  <si>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</si>
  <si>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</si>
  <si>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</si>
  <si>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</si>
  <si>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</si>
  <si>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</si>
  <si>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</si>
  <si>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</si>
  <si>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</si>
  <si>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</si>
  <si>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</si>
  <si>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</si>
  <si>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</si>
  <si>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</si>
  <si>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</si>
  <si>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</si>
  <si>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</si>
  <si>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</si>
  <si>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</si>
  <si>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</si>
  <si>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</si>
  <si>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</si>
  <si>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</si>
  <si>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</si>
  <si>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</si>
  <si>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</si>
  <si>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</si>
  <si>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</si>
  <si>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</si>
  <si>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</si>
  <si>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</si>
  <si>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</si>
  <si>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</si>
  <si>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</si>
  <si>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</si>
  <si>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</si>
  <si>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</si>
  <si>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</si>
  <si>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</si>
  <si>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</si>
  <si>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</si>
  <si>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</si>
  <si>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</si>
  <si>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</si>
  <si>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</si>
  <si>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</si>
  <si>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</si>
  <si>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</si>
  <si>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</si>
  <si>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</si>
  <si>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</si>
  <si>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</si>
  <si>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</si>
  <si>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</si>
  <si>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</si>
  <si>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</si>
  <si>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</si>
  <si>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</si>
  <si>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</si>
  <si>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</si>
  <si>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</si>
  <si>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</si>
  <si>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</si>
  <si>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</si>
  <si>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</si>
  <si>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</si>
  <si>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</si>
  <si>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</si>
  <si>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</si>
  <si>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</si>
  <si>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</si>
  <si>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</si>
  <si>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</si>
  <si>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</si>
  <si>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</si>
  <si>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</si>
  <si>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</si>
  <si>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</si>
  <si>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</si>
  <si>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</si>
  <si>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</si>
  <si>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</si>
  <si>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</si>
  <si>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</si>
  <si>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</si>
  <si>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</si>
  <si>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</si>
  <si>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</si>
  <si>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</si>
  <si>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</si>
  <si>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</si>
  <si>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</si>
  <si>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</si>
  <si>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</si>
  <si>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</si>
  <si>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</si>
  <si>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</si>
  <si>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</si>
  <si>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</si>
  <si>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</si>
  <si>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</si>
  <si>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</si>
  <si>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</si>
  <si>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</si>
  <si>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</si>
  <si>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</si>
  <si>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</si>
  <si>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</si>
  <si>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</si>
  <si>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</si>
  <si>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</si>
  <si>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</si>
  <si>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</si>
  <si>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</si>
  <si>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</si>
  <si>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</si>
  <si>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</si>
  <si>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</si>
  <si>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</si>
  <si>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</si>
  <si>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</si>
  <si>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</si>
  <si>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</si>
  <si>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</si>
  <si>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</si>
  <si>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</si>
  <si>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</si>
  <si>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</si>
  <si>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</si>
  <si>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</si>
  <si>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</si>
  <si>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</si>
  <si>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</si>
  <si>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</si>
  <si>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</si>
  <si>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</si>
  <si>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</si>
  <si>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</si>
  <si>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</si>
  <si>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</si>
  <si>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</si>
  <si>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</si>
  <si>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</si>
  <si>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</si>
  <si>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</si>
  <si>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</si>
  <si>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</si>
  <si>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</si>
  <si>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</si>
  <si>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</si>
  <si>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</si>
  <si>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</si>
  <si>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</si>
  <si>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</si>
  <si>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</si>
  <si>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</si>
  <si>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</si>
  <si>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</si>
  <si>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</si>
  <si>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</si>
  <si>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</si>
  <si>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</si>
  <si>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</si>
  <si>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</si>
  <si>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</si>
  <si>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</si>
  <si>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</si>
  <si>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</si>
  <si>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</si>
  <si>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</si>
  <si>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</si>
  <si>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</si>
  <si>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</si>
  <si>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</si>
  <si>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</si>
  <si>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</si>
  <si>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</si>
  <si>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</si>
  <si>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</si>
  <si>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</si>
  <si>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</si>
  <si>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</si>
  <si>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</si>
  <si>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</si>
  <si>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</si>
  <si>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</si>
  <si>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</si>
  <si>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</si>
  <si>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</si>
  <si>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</si>
  <si>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</si>
  <si>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</si>
  <si>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</si>
  <si>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</si>
  <si>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</si>
  <si>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</si>
  <si>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</si>
  <si>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</si>
  <si>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</si>
  <si>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</si>
  <si>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</si>
  <si>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</si>
  <si>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</si>
  <si>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</si>
  <si>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</si>
  <si>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</si>
  <si>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</si>
  <si>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</si>
  <si>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</si>
  <si>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</si>
  <si>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</si>
  <si>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</si>
  <si>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</si>
  <si>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</si>
  <si>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</si>
  <si>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</si>
  <si>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</si>
  <si>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</si>
  <si>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</si>
  <si>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</si>
  <si>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</si>
  <si>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</si>
  <si>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</si>
  <si>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</si>
  <si>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</si>
  <si>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</si>
  <si>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</si>
  <si>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</si>
  <si>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</si>
  <si>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</si>
  <si>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</si>
  <si>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</si>
  <si>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</si>
  <si>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</si>
  <si>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</si>
  <si>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</si>
  <si>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</si>
  <si>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</si>
  <si>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</si>
  <si>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</si>
  <si>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</si>
  <si>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</si>
  <si>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</si>
  <si>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</si>
  <si>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</si>
  <si>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</si>
  <si>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</si>
  <si>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</si>
  <si>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</si>
  <si>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</si>
  <si>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</si>
  <si>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</si>
  <si>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</si>
  <si>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</si>
  <si>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</si>
  <si>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</si>
  <si>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</si>
  <si>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</si>
  <si>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</si>
  <si>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</si>
  <si>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</si>
  <si>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</si>
  <si>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</si>
  <si>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</si>
  <si>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</si>
  <si>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</si>
  <si>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</si>
  <si>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</si>
  <si>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</si>
  <si>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</si>
  <si>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</si>
  <si>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</si>
  <si>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</si>
  <si>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</si>
  <si>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</si>
  <si>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</si>
  <si>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</si>
  <si>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</si>
  <si>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</si>
  <si>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</si>
  <si>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</si>
  <si>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</si>
  <si>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</si>
  <si>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</si>
  <si>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</si>
  <si>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</si>
  <si>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</si>
  <si>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</si>
  <si>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</si>
  <si>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</si>
  <si>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</si>
  <si>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</si>
  <si>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</si>
  <si>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</si>
  <si>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</si>
  <si>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</si>
  <si>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</si>
  <si>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</si>
  <si>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</si>
  <si>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</si>
  <si>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</si>
  <si>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</si>
  <si>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</si>
  <si>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</si>
  <si>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</si>
  <si>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</si>
  <si>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</si>
  <si>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</si>
  <si>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</si>
  <si>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</si>
  <si>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</si>
  <si>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</si>
  <si>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</si>
  <si>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</si>
  <si>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</si>
  <si>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</si>
  <si>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</si>
  <si>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</si>
  <si>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</si>
  <si>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</si>
  <si>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</si>
  <si>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</si>
  <si>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</si>
  <si>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</si>
  <si>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</si>
  <si>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</si>
  <si>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</si>
  <si>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</si>
  <si>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</si>
  <si>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</si>
  <si>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</si>
  <si>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</si>
  <si>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</si>
  <si>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</si>
  <si>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</si>
  <si>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</si>
  <si>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</si>
  <si>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</si>
  <si>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</si>
  <si>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</si>
  <si>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</si>
  <si>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</si>
  <si>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</si>
  <si>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</si>
  <si>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</si>
  <si>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</si>
  <si>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</si>
  <si>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</si>
  <si>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</si>
  <si>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</si>
  <si>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</si>
  <si>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</si>
  <si>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</si>
  <si>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</si>
  <si>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</si>
  <si>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</si>
  <si>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</si>
  <si>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</si>
  <si>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</si>
  <si>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</si>
  <si>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</si>
  <si>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</si>
  <si>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</si>
  <si>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</si>
  <si>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</si>
  <si>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</si>
  <si>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</si>
  <si>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</si>
  <si>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</si>
  <si>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</si>
  <si>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</si>
  <si>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</si>
  <si>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</si>
  <si>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</si>
  <si>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</si>
  <si>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</si>
  <si>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</si>
  <si>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</si>
  <si>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</si>
  <si>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</si>
  <si>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</si>
  <si>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</si>
  <si>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</si>
  <si>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</si>
  <si>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</si>
  <si>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</si>
  <si>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</si>
  <si>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</si>
  <si>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</si>
  <si>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</si>
  <si>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</si>
  <si>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</si>
  <si>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</si>
  <si>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</si>
  <si>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</si>
  <si>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</si>
  <si>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</si>
  <si>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</si>
  <si>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</si>
  <si>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</si>
  <si>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</si>
  <si>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</si>
  <si>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</si>
  <si>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</si>
  <si>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</si>
  <si>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</si>
  <si>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</si>
  <si>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</si>
  <si>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</si>
  <si>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</si>
  <si>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</si>
  <si>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</si>
  <si>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</si>
  <si>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</si>
  <si>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</si>
  <si>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</si>
  <si>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</si>
  <si>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</si>
  <si>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</si>
  <si>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</si>
  <si>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</si>
  <si>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</si>
  <si>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</si>
  <si>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</si>
  <si>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</si>
  <si>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</si>
  <si>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</si>
  <si>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</si>
  <si>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</si>
  <si>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</si>
  <si>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</si>
  <si>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</si>
  <si>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</si>
  <si>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</si>
  <si>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</si>
  <si>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</si>
  <si>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</si>
  <si>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</si>
  <si>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</si>
  <si>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</si>
  <si>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</si>
  <si>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</si>
  <si>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</si>
  <si>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</si>
  <si>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</si>
  <si>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</si>
  <si>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</si>
  <si>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</si>
  <si>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</si>
  <si>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</si>
  <si>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</si>
  <si>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</si>
  <si>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</si>
  <si>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</si>
  <si>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</si>
  <si>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</si>
  <si>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</si>
  <si>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</si>
  <si>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</si>
  <si>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</si>
  <si>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</si>
  <si>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</si>
  <si>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</si>
  <si>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</si>
  <si>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</si>
  <si>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</si>
  <si>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</si>
  <si>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</si>
  <si>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</si>
  <si>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</si>
  <si>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</si>
  <si>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</si>
  <si>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</si>
  <si>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</si>
  <si>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</si>
  <si>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</si>
  <si>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</si>
  <si>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</si>
  <si>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</si>
  <si>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</si>
  <si>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</si>
  <si>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</si>
  <si>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</si>
  <si>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</si>
  <si>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</si>
  <si>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</si>
  <si>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</si>
  <si>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</si>
  <si>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</si>
  <si>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</si>
  <si>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</si>
  <si>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</si>
  <si>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</si>
  <si>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</si>
  <si>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</si>
  <si>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</si>
  <si>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</si>
  <si>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</si>
  <si>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</si>
  <si>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</si>
  <si>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</si>
  <si>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</si>
  <si>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</si>
  <si>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</si>
  <si>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</si>
  <si>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</si>
  <si>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</si>
  <si>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</si>
  <si>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</si>
  <si>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</si>
  <si>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</si>
  <si>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</si>
  <si>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</si>
  <si>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</si>
  <si>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</si>
  <si>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</si>
  <si>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</si>
  <si>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</si>
  <si>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</si>
  <si>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</si>
  <si>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</si>
  <si>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</si>
  <si>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</si>
  <si>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</si>
  <si>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</si>
  <si>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</si>
  <si>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</si>
  <si>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</si>
  <si>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</si>
  <si>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</si>
  <si>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</si>
  <si>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</si>
  <si>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</si>
  <si>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</si>
  <si>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</si>
  <si>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</si>
  <si>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</si>
  <si>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</si>
  <si>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</si>
  <si>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</si>
  <si>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</si>
  <si>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</si>
  <si>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</si>
  <si>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</si>
  <si>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</si>
  <si>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</si>
  <si>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</si>
  <si>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</si>
  <si>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</si>
  <si>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</si>
  <si>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</si>
  <si>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</si>
  <si>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</si>
  <si>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</si>
  <si>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</si>
  <si>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</si>
  <si>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</si>
  <si>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</si>
  <si>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</si>
  <si>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</si>
  <si>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</si>
  <si>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</si>
  <si>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</si>
  <si>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</si>
  <si>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</si>
  <si>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</si>
  <si>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</si>
  <si>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</si>
  <si>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</si>
  <si>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</si>
  <si>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</si>
  <si>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</si>
  <si>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</si>
  <si>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</si>
  <si>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</si>
  <si>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</si>
  <si>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</si>
  <si>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</si>
  <si>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</si>
  <si>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</si>
  <si>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</si>
  <si>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</si>
  <si>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</si>
  <si>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</si>
  <si>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</si>
  <si>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</si>
  <si>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</si>
  <si>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</si>
  <si>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</si>
  <si>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</si>
  <si>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</si>
  <si>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</si>
  <si>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</si>
  <si>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</si>
  <si>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</si>
  <si>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</si>
  <si>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</si>
  <si>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</si>
  <si>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</si>
  <si>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</si>
  <si>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</si>
  <si>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</si>
  <si>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</si>
  <si>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</si>
  <si>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</si>
  <si>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</si>
  <si>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</si>
  <si>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</si>
  <si>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</si>
  <si>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</si>
  <si>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</si>
  <si>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</si>
  <si>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</si>
  <si>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</si>
  <si>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</si>
  <si>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</si>
  <si>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</si>
  <si>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</si>
  <si>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</si>
  <si>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</si>
  <si>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</si>
  <si>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</si>
  <si>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</si>
  <si>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</si>
  <si>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</si>
  <si>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</si>
  <si>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</si>
  <si>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</si>
  <si>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</si>
  <si>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</si>
  <si>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</si>
  <si>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</si>
  <si>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</si>
  <si>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</si>
  <si>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</si>
  <si>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</si>
  <si>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</si>
  <si>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</si>
  <si>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</si>
  <si>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</si>
  <si>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</si>
  <si>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</si>
  <si>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</si>
  <si>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</si>
  <si>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</si>
  <si>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</si>
  <si>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</si>
  <si>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</si>
  <si>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</si>
  <si>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</si>
  <si>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</si>
  <si>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</si>
  <si>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</si>
  <si>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</si>
  <si>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</si>
  <si>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</si>
  <si>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</si>
  <si>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</si>
  <si>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</si>
  <si>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</si>
  <si>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</si>
  <si>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</si>
  <si>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</si>
  <si>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</si>
  <si>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</si>
  <si>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</si>
  <si>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</si>
  <si>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</si>
  <si>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</si>
  <si>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</si>
  <si>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</si>
  <si>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</si>
  <si>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</si>
  <si>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</si>
  <si>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</si>
  <si>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</si>
  <si>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</si>
  <si>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</si>
  <si>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</si>
  <si>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</si>
  <si>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</si>
  <si>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</si>
  <si>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</si>
  <si>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</si>
  <si>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</si>
  <si>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</si>
  <si>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</si>
  <si>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</si>
  <si>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</si>
  <si>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</si>
  <si>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</si>
  <si>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</si>
  <si>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</si>
  <si>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</si>
  <si>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</si>
  <si>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</si>
  <si>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</si>
  <si>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</si>
  <si>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</si>
  <si>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</si>
  <si>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</si>
  <si>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</si>
  <si>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</si>
  <si>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</si>
  <si>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</si>
  <si>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</si>
  <si>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</si>
  <si>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</si>
  <si>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</si>
  <si>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</si>
  <si>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</si>
  <si>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</si>
  <si>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</si>
  <si>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</si>
  <si>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</si>
  <si>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</si>
  <si>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</si>
  <si>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</si>
  <si>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</si>
  <si>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</si>
  <si>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</si>
  <si>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</si>
  <si>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</si>
  <si>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</si>
  <si>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</si>
  <si>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</si>
  <si>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</si>
  <si>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</si>
  <si>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</si>
  <si>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</si>
  <si>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</si>
  <si>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</si>
  <si>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</si>
  <si>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</si>
  <si>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</si>
  <si>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</si>
  <si>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</si>
  <si>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</si>
  <si>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</si>
  <si>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</si>
  <si>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</si>
  <si>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</si>
  <si>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</si>
  <si>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</si>
  <si>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</si>
  <si>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</si>
  <si>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</si>
  <si>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</si>
  <si>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</si>
  <si>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</si>
  <si>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</si>
  <si>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</si>
  <si>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</si>
  <si>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</si>
  <si>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</si>
  <si>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</si>
  <si>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</si>
  <si>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</si>
  <si>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</si>
  <si>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</si>
  <si>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</si>
  <si>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</si>
  <si>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</si>
  <si>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</si>
  <si>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</si>
  <si>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</si>
  <si>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</si>
  <si>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</si>
  <si>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</si>
  <si>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</si>
  <si>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</si>
  <si>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</si>
  <si>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</si>
  <si>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</si>
  <si>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</si>
  <si>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</si>
  <si>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</si>
  <si>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</si>
  <si>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</si>
  <si>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</si>
  <si>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</si>
  <si>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</si>
  <si>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</si>
  <si>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</si>
  <si>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</si>
  <si>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</si>
  <si>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</si>
  <si>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</si>
  <si>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</si>
  <si>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</si>
  <si>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</si>
  <si>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</si>
  <si>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</si>
  <si>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</si>
  <si>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</si>
  <si>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</si>
  <si>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</si>
  <si>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</si>
  <si>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</si>
  <si>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</si>
  <si>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</si>
  <si>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</si>
  <si>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</si>
  <si>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</si>
  <si>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</si>
  <si>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</si>
  <si>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</si>
  <si>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</si>
  <si>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</si>
  <si>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</si>
  <si>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</si>
  <si>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</si>
  <si>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</si>
  <si>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</si>
  <si>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</si>
  <si>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</si>
  <si>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</si>
  <si>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</si>
  <si>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</si>
  <si>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</si>
  <si>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</si>
  <si>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</si>
  <si>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</si>
  <si>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</si>
  <si>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</si>
  <si>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</si>
  <si>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</si>
  <si>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</si>
  <si>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</si>
  <si>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</si>
  <si>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</si>
  <si>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</si>
  <si>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</si>
  <si>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</si>
  <si>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</si>
  <si>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</si>
  <si>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</si>
  <si>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</si>
  <si>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</si>
  <si>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</si>
  <si>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</si>
  <si>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</si>
  <si>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</si>
  <si>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</si>
  <si>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</si>
  <si>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</si>
  <si>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</si>
  <si>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</si>
  <si>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</si>
  <si>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</si>
  <si>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</si>
  <si>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</si>
  <si>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</si>
  <si>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</si>
  <si>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</si>
  <si>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</si>
  <si>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</si>
  <si>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</si>
  <si>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</si>
  <si>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</si>
  <si>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</si>
  <si>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</si>
  <si>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</si>
  <si>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</si>
  <si>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</si>
  <si>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</si>
  <si>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</si>
  <si>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</si>
  <si>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</si>
  <si>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</si>
  <si>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</si>
  <si>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</si>
  <si>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</si>
  <si>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</si>
  <si>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</si>
  <si>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</si>
  <si>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</si>
  <si>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</si>
  <si>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</si>
  <si>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</si>
  <si>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</si>
  <si>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</si>
  <si>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</si>
  <si>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</si>
  <si>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</si>
  <si>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</si>
  <si>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</si>
  <si>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</si>
  <si>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</si>
  <si>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</si>
  <si>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</si>
  <si>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</si>
  <si>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</si>
  <si>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</si>
  <si>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</si>
  <si>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</si>
  <si>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</si>
  <si>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</si>
  <si>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</si>
  <si>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</si>
  <si>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</si>
  <si>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</si>
  <si>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</si>
  <si>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</si>
  <si>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</si>
  <si>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</si>
  <si>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</si>
  <si>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</si>
  <si>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</si>
  <si>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</si>
  <si>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</si>
  <si>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</si>
  <si>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</si>
  <si>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</si>
  <si>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</si>
  <si>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</si>
  <si>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</si>
  <si>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</si>
  <si>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</si>
  <si>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</si>
  <si>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</si>
  <si>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</si>
  <si>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</si>
  <si>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</si>
  <si>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</si>
  <si>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</si>
  <si>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</si>
  <si>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</si>
  <si>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</si>
  <si>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</si>
  <si>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</si>
  <si>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</si>
  <si>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</si>
  <si>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</si>
  <si>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</si>
  <si>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</si>
  <si>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</si>
  <si>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</si>
  <si>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</si>
  <si>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</si>
  <si>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</si>
  <si>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</si>
  <si>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</si>
  <si>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</si>
  <si>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</si>
  <si>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</si>
  <si>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</si>
  <si>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</si>
  <si>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</si>
  <si>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</si>
  <si>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</si>
  <si>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</si>
  <si>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</si>
  <si>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</si>
  <si>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</si>
  <si>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</si>
  <si>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</si>
  <si>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</si>
  <si>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</si>
  <si>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</si>
  <si>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</si>
  <si>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</si>
  <si>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</si>
  <si>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</si>
  <si>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</si>
  <si>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</si>
  <si>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</si>
  <si>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</si>
  <si>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</si>
  <si>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</si>
  <si>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</si>
  <si>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</si>
  <si>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</si>
  <si>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</si>
  <si>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</si>
  <si>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</si>
  <si>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</si>
  <si>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</si>
  <si>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</si>
  <si>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</si>
  <si>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</si>
  <si>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</si>
  <si>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</si>
  <si>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</si>
  <si>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</si>
  <si>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</si>
  <si>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</si>
  <si>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</si>
  <si>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</si>
  <si>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</si>
  <si>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</si>
  <si>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</si>
  <si>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</si>
  <si>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</si>
  <si>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</si>
  <si>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</si>
  <si>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</si>
  <si>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</si>
  <si>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</si>
  <si>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</si>
  <si>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</si>
  <si>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</si>
  <si>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</si>
  <si>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</si>
  <si>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</si>
  <si>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</si>
  <si>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</si>
  <si>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</si>
  <si>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</si>
  <si>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</si>
  <si>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</si>
  <si>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</si>
  <si>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</si>
  <si>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</si>
  <si>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</si>
  <si>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</si>
  <si>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</si>
  <si>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</si>
  <si>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</si>
  <si>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</si>
  <si>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</si>
  <si>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</si>
  <si>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</si>
  <si>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</si>
  <si>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</si>
  <si>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</si>
  <si>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</si>
  <si>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</si>
  <si>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</si>
  <si>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</si>
  <si>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</si>
  <si>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</si>
  <si>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</si>
  <si>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</si>
  <si>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</si>
  <si>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</si>
  <si>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</si>
  <si>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</si>
  <si>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</si>
  <si>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</si>
  <si>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</si>
  <si>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</si>
  <si>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</si>
  <si>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</si>
  <si>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</si>
  <si>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</si>
  <si>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</si>
  <si>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</si>
  <si>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</si>
  <si>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</si>
  <si>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</si>
  <si>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</si>
  <si>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</si>
  <si>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</si>
  <si>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</si>
  <si>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</si>
  <si>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</si>
  <si>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</si>
  <si>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</si>
  <si>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</si>
  <si>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</si>
  <si>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</si>
  <si>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</si>
  <si>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</si>
  <si>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</si>
  <si>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</si>
  <si>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</si>
  <si>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</si>
  <si>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</si>
  <si>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</si>
  <si>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</si>
  <si>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</si>
  <si>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</si>
  <si>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</si>
  <si>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</si>
  <si>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</si>
  <si>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</si>
  <si>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</si>
  <si>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</si>
  <si>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</si>
  <si>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</si>
  <si>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</si>
  <si>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</si>
  <si>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</si>
  <si>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</si>
  <si>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</si>
  <si>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</si>
  <si>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</si>
  <si>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</si>
  <si>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</si>
  <si>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</si>
  <si>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</si>
  <si>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</si>
  <si>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</si>
  <si>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</si>
  <si>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</si>
  <si>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</si>
  <si>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</si>
  <si>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</si>
  <si>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</si>
  <si>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</si>
  <si>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</si>
  <si>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</si>
  <si>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</si>
  <si>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</si>
  <si>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</si>
  <si>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</si>
  <si>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</si>
  <si>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</si>
  <si>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</si>
  <si>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</si>
  <si>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</si>
  <si>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</si>
  <si>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</si>
  <si>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</si>
  <si>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</si>
  <si>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</si>
  <si>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</si>
  <si>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</si>
  <si>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</si>
  <si>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</si>
  <si>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</si>
  <si>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</si>
  <si>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</si>
  <si>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</si>
  <si>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</si>
  <si>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</si>
  <si>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</si>
  <si>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</si>
  <si>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</si>
  <si>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</si>
  <si>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</si>
  <si>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</si>
  <si>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</si>
  <si>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</si>
  <si>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</si>
  <si>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</si>
  <si>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</si>
  <si>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</si>
  <si>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</si>
  <si>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</si>
  <si>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</si>
  <si>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</si>
  <si>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</si>
  <si>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</si>
  <si>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</si>
  <si>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</si>
  <si>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</si>
  <si>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</si>
  <si>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</si>
  <si>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</si>
  <si>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</si>
  <si>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</si>
  <si>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</si>
  <si>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</si>
  <si>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</si>
  <si>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</si>
  <si>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</si>
  <si>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</si>
  <si>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</si>
  <si>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</si>
  <si>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</si>
  <si>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</si>
  <si>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</si>
  <si>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</si>
  <si>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</si>
  <si>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</si>
  <si>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</si>
  <si>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</si>
  <si>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</si>
  <si>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</si>
  <si>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</si>
  <si>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</si>
  <si>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</si>
  <si>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</si>
  <si>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</si>
  <si>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</si>
  <si>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</si>
  <si>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</si>
  <si>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</si>
  <si>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</si>
  <si>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</si>
  <si>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</si>
  <si>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</si>
  <si>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</si>
  <si>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</si>
  <si>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</si>
  <si>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</si>
  <si>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</si>
  <si>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</si>
  <si>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</si>
  <si>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</si>
  <si>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</si>
  <si>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</si>
  <si>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</si>
  <si>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</si>
  <si>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</si>
  <si>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</si>
  <si>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</si>
  <si>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</si>
  <si>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</si>
  <si>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</si>
  <si>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</si>
  <si>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</si>
  <si>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</si>
  <si>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</si>
  <si>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</si>
  <si>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</si>
  <si>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</si>
  <si>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</si>
  <si>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</si>
  <si>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</si>
  <si>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</si>
  <si>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</si>
  <si>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</si>
  <si>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</si>
  <si>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</si>
  <si>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</si>
  <si>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</si>
  <si>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</si>
  <si>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</si>
  <si>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</si>
  <si>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</si>
  <si>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</si>
  <si>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</si>
  <si>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</si>
  <si>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</si>
  <si>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</si>
  <si>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</si>
  <si>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</si>
  <si>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</si>
  <si>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</si>
  <si>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</si>
  <si>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</si>
  <si>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</si>
  <si>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</si>
  <si>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</si>
  <si>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</si>
  <si>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</si>
  <si>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</si>
  <si>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</si>
  <si>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</si>
  <si>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</si>
  <si>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</si>
  <si>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</si>
  <si>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</si>
  <si>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</si>
  <si>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</si>
  <si>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</si>
  <si>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</si>
  <si>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</si>
  <si>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</si>
  <si>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</si>
  <si>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</si>
  <si>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</si>
  <si>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</si>
  <si>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</si>
  <si>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</si>
  <si>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</si>
  <si>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</si>
  <si>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</si>
  <si>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</si>
  <si>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</si>
  <si>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</si>
  <si>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</si>
  <si>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</si>
  <si>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</si>
  <si>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</si>
  <si>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</si>
  <si>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</si>
  <si>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</si>
  <si>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</si>
  <si>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</si>
  <si>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</si>
  <si>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</si>
  <si>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</si>
  <si>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</si>
  <si>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</si>
  <si>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</si>
  <si>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</si>
  <si>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</si>
  <si>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</si>
  <si>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</si>
  <si>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</si>
  <si>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</si>
  <si>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</si>
  <si>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</si>
  <si>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</si>
  <si>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</si>
  <si>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</si>
  <si>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</si>
  <si>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</si>
  <si>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</si>
  <si>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</si>
  <si>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</si>
  <si>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</si>
  <si>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</si>
  <si>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</si>
  <si>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</si>
  <si>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</si>
  <si>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</si>
  <si>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</si>
  <si>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</si>
  <si>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</si>
  <si>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</si>
  <si>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</si>
  <si>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</si>
  <si>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</si>
  <si>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</si>
  <si>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</si>
  <si>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</si>
  <si>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</si>
  <si>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</si>
  <si>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</si>
  <si>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</si>
  <si>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</si>
  <si>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</si>
  <si>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</si>
  <si>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</si>
  <si>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</si>
  <si>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</si>
  <si>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</si>
  <si>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</si>
  <si>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</si>
  <si>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</si>
  <si>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</si>
  <si>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</si>
  <si>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</si>
  <si>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</si>
  <si>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</si>
  <si>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</si>
  <si>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</si>
  <si>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</si>
  <si>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</si>
  <si>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</si>
  <si>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</si>
  <si>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</si>
  <si>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</si>
  <si>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</si>
  <si>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</si>
  <si>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</si>
  <si>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</si>
  <si>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</si>
  <si>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</si>
  <si>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</si>
  <si>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</si>
  <si>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</si>
  <si>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</si>
  <si>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</si>
  <si>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</si>
  <si>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</si>
  <si>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</si>
  <si>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</si>
  <si>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</si>
  <si>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</si>
  <si>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</si>
  <si>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</si>
  <si>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</si>
  <si>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</si>
  <si>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</si>
  <si>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</si>
  <si>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</si>
  <si>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</si>
  <si>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</si>
  <si>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</si>
  <si>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</si>
  <si>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</si>
  <si>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</si>
  <si>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</si>
  <si>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</si>
  <si>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</si>
  <si>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</si>
  <si>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</si>
  <si>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</si>
  <si>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</si>
  <si>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</si>
  <si>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</si>
  <si>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</si>
  <si>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</si>
  <si>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</si>
  <si>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</si>
  <si>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</si>
  <si>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</si>
  <si>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</si>
  <si>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</si>
  <si>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</si>
  <si>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</si>
  <si>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</si>
  <si>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</si>
  <si>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</si>
  <si>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</si>
  <si>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</si>
  <si>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</si>
  <si>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</si>
  <si>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</si>
  <si>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</si>
  <si>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</si>
  <si>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</si>
  <si>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</si>
  <si>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</si>
  <si>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</si>
  <si>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</si>
  <si>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</si>
  <si>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</si>
  <si>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</si>
  <si>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</si>
  <si>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</si>
  <si>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</si>
  <si>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</si>
  <si>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</si>
  <si>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</si>
  <si>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</si>
  <si>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</si>
  <si>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</si>
  <si>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</si>
  <si>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</si>
  <si>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</si>
  <si>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</si>
  <si>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</si>
  <si>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</si>
  <si>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</si>
  <si>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</si>
  <si>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</si>
  <si>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</si>
  <si>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</si>
  <si>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</si>
  <si>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</si>
  <si>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</si>
  <si>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</si>
  <si>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</si>
  <si>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</si>
  <si>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</si>
  <si>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</si>
  <si>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</si>
  <si>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</si>
  <si>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</si>
  <si>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</si>
  <si>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</si>
  <si>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</si>
  <si>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</si>
  <si>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</si>
  <si>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</si>
  <si>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</si>
  <si>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</si>
  <si>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</si>
  <si>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</si>
  <si>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</si>
  <si>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</si>
  <si>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</si>
  <si>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</si>
  <si>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</si>
  <si>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</si>
  <si>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</si>
  <si>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</si>
  <si>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</si>
  <si>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</si>
  <si>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</si>
  <si>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</si>
  <si>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</si>
  <si>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</si>
  <si>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</si>
  <si>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</si>
  <si>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</si>
  <si>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</si>
  <si>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</si>
  <si>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</si>
  <si>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</si>
  <si>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</si>
  <si>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</si>
  <si>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</si>
  <si>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</si>
  <si>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</si>
  <si>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</si>
  <si>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</si>
  <si>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</si>
  <si>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</si>
  <si>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</si>
  <si>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</si>
  <si>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</si>
  <si>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</si>
  <si>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</si>
  <si>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</si>
  <si>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</si>
  <si>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</si>
  <si>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</si>
  <si>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</si>
  <si>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</si>
  <si>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</si>
  <si>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</si>
  <si>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</si>
  <si>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</si>
  <si>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</si>
  <si>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</si>
  <si>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</si>
  <si>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</si>
  <si>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</si>
  <si>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</si>
  <si>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</si>
  <si>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</si>
  <si>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</si>
  <si>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</si>
  <si>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</si>
  <si>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</si>
  <si>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</si>
  <si>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</si>
  <si>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</si>
  <si>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</si>
  <si>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</si>
  <si>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</si>
  <si>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</si>
  <si>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</si>
  <si>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</si>
  <si>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</si>
  <si>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</si>
  <si>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</si>
  <si>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</si>
  <si>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</si>
  <si>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</si>
  <si>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</si>
  <si>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</si>
  <si>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</si>
  <si>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</si>
  <si>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</si>
  <si>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</si>
  <si>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</si>
  <si>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</si>
  <si>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</si>
  <si>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</si>
  <si>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</si>
  <si>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</si>
  <si>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</si>
  <si>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</si>
  <si>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</si>
  <si>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</si>
  <si>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</si>
  <si>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</si>
  <si>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</si>
  <si>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</si>
  <si>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</si>
  <si>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</si>
  <si>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</si>
  <si>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</si>
  <si>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</si>
  <si>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</si>
  <si>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</si>
  <si>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</si>
  <si>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</si>
  <si>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</si>
  <si>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</si>
  <si>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</si>
  <si>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</si>
  <si>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</si>
  <si>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</si>
  <si>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</si>
  <si>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</si>
  <si>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</si>
  <si>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</si>
  <si>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</si>
  <si>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</si>
  <si>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</si>
  <si>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</si>
  <si>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</si>
  <si>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</si>
  <si>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</si>
  <si>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</si>
  <si>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</si>
  <si>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</si>
  <si>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</si>
  <si>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</si>
  <si>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</si>
  <si>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</si>
  <si>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</si>
  <si>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</si>
  <si>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</si>
  <si>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</si>
  <si>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</si>
  <si>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</si>
  <si>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</si>
  <si>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</si>
  <si>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</si>
  <si>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</si>
  <si>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</si>
  <si>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</si>
  <si>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</si>
  <si>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</si>
  <si>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</si>
  <si>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</si>
  <si>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</si>
  <si>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</si>
  <si>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</si>
  <si>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</si>
  <si>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</si>
  <si>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</si>
  <si>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</si>
  <si>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</si>
  <si>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</si>
  <si>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</si>
  <si>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</si>
  <si>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</si>
  <si>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</si>
  <si>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</si>
  <si>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</si>
  <si>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</si>
  <si>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</si>
  <si>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</si>
  <si>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</si>
  <si>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</si>
  <si>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</si>
  <si>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</si>
  <si>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</si>
  <si>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</si>
  <si>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</si>
  <si>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</si>
  <si>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</si>
  <si>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</si>
  <si>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</si>
  <si>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</si>
  <si>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</si>
  <si>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</si>
  <si>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</si>
  <si>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</si>
  <si>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</si>
  <si>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</si>
  <si>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</si>
  <si>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</si>
  <si>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</si>
  <si>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</si>
  <si>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</si>
  <si>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</si>
  <si>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</si>
  <si>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</si>
  <si>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</si>
  <si>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</si>
  <si>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</si>
  <si>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</si>
  <si>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</si>
  <si>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</si>
  <si>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</si>
  <si>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</si>
  <si>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</si>
  <si>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</si>
  <si>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</si>
  <si>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</si>
  <si>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</si>
  <si>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</si>
  <si>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</si>
  <si>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</si>
  <si>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</si>
  <si>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</si>
  <si>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</si>
  <si>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</si>
  <si>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</si>
  <si>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</si>
  <si>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</si>
  <si>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</si>
  <si>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</si>
  <si>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</si>
  <si>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</si>
  <si>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</si>
  <si>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</si>
  <si>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</si>
  <si>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</si>
  <si>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</si>
  <si>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</si>
  <si>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</si>
  <si>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</si>
  <si>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</si>
  <si>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</si>
  <si>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</si>
  <si>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</si>
  <si>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</si>
  <si>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</si>
  <si>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</si>
  <si>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</si>
  <si>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</si>
  <si>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</si>
  <si>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</si>
  <si>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</si>
  <si>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</si>
  <si>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</si>
  <si>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</si>
  <si>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</si>
  <si>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</si>
  <si>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</si>
  <si>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</si>
  <si>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</si>
  <si>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</si>
  <si>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</si>
  <si>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</si>
  <si>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</si>
  <si>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</si>
  <si>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</si>
  <si>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</si>
  <si>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</si>
  <si>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</si>
  <si>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</si>
  <si>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</si>
  <si>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</si>
  <si>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</si>
  <si>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</si>
  <si>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</si>
  <si>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</si>
  <si>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</si>
  <si>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</si>
  <si>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</si>
  <si>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</si>
  <si>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</si>
  <si>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</si>
  <si>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</si>
  <si>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</si>
  <si>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</si>
  <si>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</si>
  <si>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</si>
  <si>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</si>
  <si>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</si>
  <si>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</si>
  <si>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</si>
  <si>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</si>
  <si>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</si>
  <si>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</si>
  <si>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</si>
  <si>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</si>
  <si>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</si>
  <si>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</si>
  <si>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</si>
  <si>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</si>
  <si>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</si>
  <si>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</si>
  <si>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</si>
  <si>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</si>
  <si>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</si>
  <si>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</si>
  <si>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</si>
  <si>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</si>
  <si>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</si>
  <si>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</si>
  <si>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</si>
  <si>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</si>
  <si>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</si>
  <si>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</si>
  <si>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</si>
  <si>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</si>
  <si>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</si>
  <si>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</si>
  <si>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</si>
  <si>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</si>
  <si>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</si>
  <si>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</si>
  <si>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</si>
  <si>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</si>
  <si>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</si>
  <si>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</si>
  <si>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</si>
  <si>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</si>
  <si>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</si>
  <si>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</si>
  <si>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</si>
  <si>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</si>
  <si>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</si>
  <si>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</si>
  <si>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</si>
  <si>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</si>
  <si>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</si>
  <si>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</si>
  <si>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</si>
  <si>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</si>
  <si>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</si>
  <si>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</si>
  <si>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</si>
  <si>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</si>
  <si>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</si>
  <si>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</si>
  <si>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</si>
  <si>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</si>
  <si>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</si>
  <si>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</si>
  <si>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</si>
  <si>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</si>
  <si>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</si>
  <si>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</si>
  <si>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</si>
  <si>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</si>
  <si>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</si>
  <si>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</si>
  <si>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</si>
  <si>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</si>
  <si>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</si>
  <si>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</si>
  <si>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</si>
  <si>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</si>
  <si>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</si>
  <si>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</si>
  <si>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</si>
  <si>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</si>
  <si>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</si>
  <si>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</si>
  <si>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</si>
  <si>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</si>
  <si>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</si>
  <si>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</si>
  <si>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</si>
  <si>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</si>
  <si>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</si>
  <si>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</si>
  <si>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</si>
  <si>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</si>
  <si>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</si>
  <si>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</si>
  <si>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</si>
  <si>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</si>
  <si>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</si>
  <si>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</si>
  <si>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</si>
  <si>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</si>
  <si>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</si>
  <si>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</si>
  <si>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</si>
  <si>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</si>
  <si>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</si>
  <si>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</si>
  <si>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</si>
  <si>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</si>
  <si>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</si>
  <si>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</si>
  <si>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</si>
  <si>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</si>
  <si>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</si>
  <si>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</si>
  <si>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</si>
  <si>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</si>
  <si>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</si>
  <si>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</si>
  <si>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</si>
  <si>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</si>
  <si>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</si>
  <si>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</si>
  <si>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</si>
  <si>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</si>
  <si>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</si>
  <si>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</si>
  <si>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</si>
  <si>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</si>
  <si>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</si>
  <si>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</si>
  <si>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</si>
  <si>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</si>
  <si>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</si>
  <si>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</si>
  <si>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</si>
  <si>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</si>
  <si>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</si>
  <si>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</si>
  <si>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</si>
  <si>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</si>
  <si>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</si>
  <si>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</si>
  <si>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</si>
  <si>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</si>
  <si>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</si>
  <si>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</si>
  <si>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</si>
  <si>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</si>
  <si>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</si>
  <si>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</si>
  <si>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</si>
  <si>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</si>
  <si>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</si>
  <si>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</si>
  <si>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</si>
  <si>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</si>
  <si>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</si>
  <si>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</si>
  <si>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</si>
  <si>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</si>
  <si>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</si>
  <si>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</si>
  <si>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</si>
  <si>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</si>
  <si>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</si>
  <si>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</si>
  <si>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</si>
  <si>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</si>
  <si>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</si>
  <si>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</si>
  <si>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</si>
  <si>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</si>
  <si>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</si>
  <si>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</si>
  <si>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</si>
  <si>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</si>
  <si>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</si>
  <si>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</si>
  <si>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</si>
  <si>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</si>
  <si>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</si>
  <si>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</si>
  <si>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</si>
  <si>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</si>
  <si>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</si>
  <si>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</si>
  <si>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</si>
  <si>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</si>
  <si>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</si>
  <si>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</si>
  <si>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</si>
  <si>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</si>
  <si>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</si>
  <si>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</si>
  <si>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</si>
  <si>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</si>
  <si>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</si>
  <si>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</si>
  <si>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</si>
  <si>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</si>
  <si>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</si>
  <si>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</si>
  <si>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</si>
  <si>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</si>
  <si>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</si>
  <si>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</si>
  <si>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</si>
  <si>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</si>
  <si>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</si>
  <si>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</si>
  <si>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</si>
  <si>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</si>
  <si>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</si>
  <si>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</si>
  <si>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</si>
  <si>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</si>
  <si>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</si>
  <si>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</si>
  <si>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</si>
  <si>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</si>
  <si>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</si>
  <si>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</si>
  <si>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</si>
  <si>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</si>
  <si>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</si>
  <si>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</si>
  <si>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</si>
  <si>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</si>
  <si>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</si>
  <si>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</si>
  <si>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</si>
  <si>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</si>
  <si>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</si>
  <si>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</si>
  <si>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</si>
  <si>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</si>
  <si>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</si>
  <si>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</si>
  <si>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</si>
  <si>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</si>
  <si>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</si>
  <si>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</si>
  <si>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</si>
  <si>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</si>
  <si>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</si>
  <si>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</si>
  <si>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</si>
  <si>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</si>
  <si>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</si>
  <si>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</si>
  <si>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</si>
  <si>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</si>
  <si>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</si>
  <si>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</si>
  <si>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</si>
  <si>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</si>
  <si>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</si>
  <si>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</si>
  <si>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</si>
  <si>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</si>
  <si>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</si>
  <si>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</si>
  <si>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</si>
  <si>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</si>
  <si>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</si>
  <si>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</si>
  <si>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</si>
  <si>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</si>
  <si>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</si>
  <si>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</si>
  <si>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</si>
  <si>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</si>
  <si>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</si>
  <si>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</si>
  <si>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</si>
  <si>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</si>
  <si>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</si>
  <si>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</si>
  <si>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</si>
  <si>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</si>
  <si>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</si>
  <si>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</si>
  <si>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</si>
  <si>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</si>
  <si>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</si>
  <si>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</si>
  <si>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</si>
  <si>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</si>
  <si>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</si>
  <si>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</si>
  <si>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</si>
  <si>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</si>
  <si>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</si>
  <si>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</si>
  <si>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</si>
  <si>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</si>
  <si>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</si>
  <si>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</si>
  <si>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</si>
  <si>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</si>
  <si>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</si>
  <si>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</si>
  <si>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</si>
  <si>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</si>
  <si>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</si>
  <si>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</si>
  <si>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</si>
  <si>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</si>
  <si>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</si>
  <si>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</si>
  <si>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</si>
  <si>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</si>
  <si>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</si>
  <si>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</si>
  <si>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</si>
  <si>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</si>
  <si>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</si>
  <si>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</si>
  <si>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</si>
  <si>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</si>
  <si>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</si>
  <si>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</si>
  <si>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</si>
  <si>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</si>
  <si>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</si>
  <si>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</si>
  <si>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</si>
  <si>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</si>
  <si>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</si>
  <si>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</si>
  <si>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</si>
  <si>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</si>
  <si>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</si>
  <si>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</si>
  <si>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</si>
  <si>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</si>
  <si>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</si>
  <si>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</si>
  <si>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</si>
  <si>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</si>
  <si>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</si>
  <si>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</si>
  <si>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</si>
  <si>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</si>
  <si>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</si>
  <si>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</si>
  <si>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</si>
  <si>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</si>
  <si>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</si>
  <si>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</si>
  <si>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</si>
  <si>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</si>
  <si>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</si>
  <si>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</si>
  <si>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</si>
  <si>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</si>
  <si>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</si>
  <si>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</si>
  <si>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</si>
  <si>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</si>
  <si>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</si>
  <si>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</si>
  <si>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</si>
  <si>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</si>
  <si>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</si>
  <si>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</si>
  <si>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</si>
  <si>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</si>
  <si>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</si>
  <si>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</si>
  <si>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</si>
  <si>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</si>
  <si>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</si>
  <si>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</si>
  <si>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</si>
  <si>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</si>
  <si>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</si>
  <si>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</si>
  <si>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</si>
  <si>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</si>
  <si>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</si>
  <si>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</si>
  <si>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</si>
  <si>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</si>
  <si>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</si>
  <si>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</si>
  <si>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</si>
  <si>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</si>
  <si>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</si>
  <si>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</si>
  <si>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</si>
  <si>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</si>
  <si>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</si>
  <si>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</si>
  <si>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</si>
  <si>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</si>
  <si>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</si>
  <si>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</si>
  <si>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</si>
  <si>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</si>
  <si>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</si>
  <si>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</si>
  <si>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</si>
  <si>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</si>
  <si>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</si>
  <si>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</si>
  <si>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</si>
  <si>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</si>
  <si>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</si>
  <si>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</si>
  <si>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</si>
  <si>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</si>
  <si>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</si>
  <si>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</si>
  <si>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</si>
  <si>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</si>
  <si>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</si>
  <si>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</si>
  <si>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</si>
  <si>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</si>
  <si>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</si>
  <si>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</si>
  <si>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</si>
  <si>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</si>
  <si>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</si>
  <si>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</si>
  <si>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</si>
  <si>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</si>
  <si>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</si>
  <si>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</si>
  <si>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</si>
  <si>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</si>
  <si>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</si>
  <si>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</si>
  <si>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</si>
  <si>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</si>
  <si>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</si>
  <si>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</si>
  <si>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</si>
  <si>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</si>
  <si>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</si>
  <si>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</si>
  <si>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</si>
  <si>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</si>
  <si>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</si>
  <si>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</si>
  <si>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</si>
  <si>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</si>
  <si>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</si>
  <si>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</si>
  <si>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</si>
  <si>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</si>
  <si>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</si>
  <si>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</si>
  <si>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</si>
  <si>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</si>
  <si>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</si>
  <si>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</si>
  <si>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</si>
  <si>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</si>
  <si>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</si>
  <si>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</si>
  <si>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</si>
  <si>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</si>
  <si>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</si>
  <si>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</si>
  <si>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</si>
  <si>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</si>
  <si>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</si>
  <si>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</si>
  <si>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</si>
  <si>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</si>
  <si>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</si>
  <si>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</si>
  <si>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</si>
  <si>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</si>
  <si>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</si>
  <si>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</si>
  <si>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</si>
  <si>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</si>
  <si>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</si>
  <si>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</si>
  <si>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</si>
  <si>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</si>
  <si>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</si>
  <si>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</si>
  <si>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</si>
  <si>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</si>
  <si>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</si>
  <si>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</si>
  <si>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</si>
  <si>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</si>
  <si>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</si>
  <si>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</si>
  <si>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</si>
  <si>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</si>
  <si>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</si>
  <si>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</si>
  <si>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</si>
  <si>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</si>
  <si>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</si>
  <si>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</si>
  <si>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</si>
  <si>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</si>
  <si>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</si>
  <si>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</si>
  <si>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</si>
  <si>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</si>
  <si>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</si>
  <si>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</si>
  <si>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</si>
  <si>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</si>
  <si>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</si>
  <si>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</si>
  <si>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</si>
  <si>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</si>
  <si>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</si>
  <si>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</si>
  <si>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</si>
  <si>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</si>
  <si>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</si>
  <si>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</si>
  <si>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</si>
  <si>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</si>
  <si>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</si>
  <si>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</si>
  <si>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</si>
  <si>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</si>
  <si>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</si>
  <si>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</si>
  <si>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</si>
  <si>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</si>
  <si>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</si>
  <si>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</si>
  <si>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</si>
  <si>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</si>
  <si>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</si>
  <si>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</si>
  <si>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</si>
  <si>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</si>
  <si>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</si>
  <si>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</si>
  <si>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</si>
  <si>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</si>
  <si>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</si>
  <si>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</si>
  <si>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</si>
  <si>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</si>
  <si>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</si>
  <si>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</si>
  <si>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</si>
  <si>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</si>
  <si>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</si>
  <si>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</si>
  <si>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</si>
  <si>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</si>
  <si>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</si>
  <si>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</si>
  <si>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</si>
  <si>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</si>
  <si>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</si>
  <si>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</si>
  <si>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</si>
  <si>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</si>
  <si>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</si>
  <si>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</si>
  <si>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</si>
  <si>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</si>
  <si>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</si>
  <si>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</si>
  <si>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</si>
  <si>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</si>
  <si>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</si>
  <si>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</si>
  <si>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</si>
  <si>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</si>
  <si>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</si>
  <si>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</si>
  <si>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</si>
  <si>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</si>
  <si>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</si>
  <si>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</si>
  <si>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</si>
  <si>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</si>
  <si>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</si>
  <si>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</si>
  <si>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</si>
  <si>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</si>
  <si>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</si>
  <si>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</si>
  <si>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</si>
  <si>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</si>
  <si>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</si>
  <si>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</si>
  <si>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</si>
  <si>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</si>
  <si>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</si>
  <si>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</si>
  <si>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</si>
  <si>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</si>
  <si>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</si>
  <si>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</si>
  <si>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</si>
  <si>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</si>
  <si>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</si>
  <si>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</si>
  <si>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</si>
  <si>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</si>
  <si>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</si>
  <si>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</si>
  <si>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</si>
  <si>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</si>
  <si>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</si>
  <si>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</si>
  <si>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</si>
  <si>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</si>
  <si>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</si>
  <si>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</si>
  <si>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</si>
  <si>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</si>
  <si>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</si>
  <si>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</si>
  <si>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</si>
  <si>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</si>
  <si>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</si>
  <si>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</si>
  <si>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</si>
  <si>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</si>
  <si>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</si>
  <si>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</si>
  <si>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</si>
  <si>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</si>
  <si>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</si>
  <si>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</si>
  <si>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</si>
  <si>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</si>
  <si>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</si>
  <si>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</si>
  <si>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</si>
  <si>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</si>
  <si>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</si>
  <si>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</si>
  <si>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</si>
  <si>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</si>
  <si>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</si>
  <si>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</si>
  <si>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</si>
  <si>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</si>
  <si>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</si>
  <si>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</si>
  <si>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</si>
  <si>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</si>
  <si>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</si>
  <si>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</si>
  <si>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</si>
  <si>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</si>
  <si>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</si>
  <si>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</si>
  <si>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</si>
  <si>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</si>
  <si>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</si>
  <si>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</si>
  <si>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</si>
  <si>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</si>
  <si>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</si>
  <si>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</si>
  <si>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</si>
  <si>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</si>
  <si>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</si>
  <si>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</si>
  <si>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</si>
  <si>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</si>
  <si>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</si>
  <si>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</si>
  <si>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</si>
  <si>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</si>
  <si>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</si>
  <si>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</si>
  <si>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</si>
  <si>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</si>
  <si>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</si>
  <si>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</si>
  <si>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</si>
  <si>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</si>
  <si>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</si>
  <si>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</si>
  <si>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</si>
  <si>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</si>
  <si>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</si>
  <si>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</si>
  <si>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</si>
  <si>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</si>
  <si>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</si>
  <si>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</si>
  <si>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</si>
  <si>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</si>
  <si>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</si>
  <si>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</si>
  <si>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</si>
  <si>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</si>
  <si>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</si>
  <si>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</si>
  <si>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</si>
  <si>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</si>
  <si>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</si>
  <si>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</si>
  <si>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</si>
  <si>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</si>
  <si>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</si>
  <si>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</si>
  <si>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</si>
  <si>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</si>
  <si>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</si>
  <si>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</si>
  <si>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</si>
  <si>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</si>
  <si>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</si>
  <si>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</si>
  <si>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</si>
  <si>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</si>
  <si>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</si>
  <si>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</si>
  <si>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</si>
  <si>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</si>
  <si>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</si>
  <si>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</si>
  <si>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</si>
  <si>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</si>
  <si>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</si>
  <si>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</si>
  <si>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</si>
  <si>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</si>
  <si>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</si>
  <si>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</si>
  <si>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</si>
  <si>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</si>
  <si>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</si>
  <si>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</si>
  <si>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</si>
  <si>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</si>
  <si>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</si>
  <si>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</si>
  <si>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</si>
  <si>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</si>
  <si>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</si>
  <si>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</si>
  <si>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</si>
  <si>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</si>
  <si>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</si>
  <si>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</si>
  <si>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</si>
  <si>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</si>
  <si>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</si>
  <si>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</si>
  <si>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</si>
  <si>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</si>
  <si>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</si>
  <si>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</si>
  <si>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</si>
  <si>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</si>
  <si>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</si>
  <si>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</si>
  <si>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</si>
  <si>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</si>
  <si>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</si>
  <si>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</si>
  <si>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</si>
  <si>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</si>
  <si>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</si>
  <si>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</si>
  <si>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</si>
  <si>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</si>
  <si>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</si>
  <si>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</si>
  <si>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</si>
  <si>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</si>
  <si>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</si>
  <si>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</si>
  <si>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</si>
  <si>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</si>
  <si>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</si>
  <si>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</si>
  <si>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</si>
  <si>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</si>
  <si>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</si>
  <si>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</si>
  <si>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</si>
  <si>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</si>
  <si>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</si>
  <si>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</si>
  <si>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</si>
  <si>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</si>
  <si>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</si>
  <si>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</si>
  <si>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</si>
  <si>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</si>
  <si>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</si>
  <si>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</si>
  <si>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</si>
  <si>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</si>
  <si>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</si>
  <si>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</si>
  <si>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</si>
  <si>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</si>
  <si>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</si>
  <si>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</si>
  <si>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</si>
  <si>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</si>
  <si>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</si>
  <si>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</si>
  <si>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</si>
  <si>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</si>
  <si>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</si>
  <si>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</si>
  <si>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</si>
  <si>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</si>
  <si>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</si>
  <si>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</si>
  <si>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</si>
  <si>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</si>
  <si>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</si>
  <si>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</si>
  <si>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</si>
  <si>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</si>
  <si>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</si>
  <si>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</si>
  <si>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</si>
  <si>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</si>
  <si>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</si>
  <si>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</si>
  <si>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</si>
  <si>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</si>
  <si>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</si>
  <si>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</si>
  <si>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</si>
  <si>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</si>
  <si>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</si>
  <si>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</si>
  <si>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</si>
  <si>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</si>
  <si>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</si>
  <si>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</si>
  <si>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</si>
  <si>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</si>
  <si>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</si>
  <si>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</si>
  <si>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</si>
  <si>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</si>
  <si>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</si>
  <si>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</si>
  <si>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</si>
  <si>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</si>
  <si>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</si>
  <si>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</si>
  <si>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</si>
  <si>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</si>
  <si>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</si>
  <si>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</si>
  <si>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</si>
  <si>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</si>
  <si>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</si>
  <si>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</si>
  <si>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</si>
  <si>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</si>
  <si>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</si>
  <si>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</si>
  <si>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</si>
  <si>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</si>
  <si>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</si>
  <si>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</si>
  <si>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</si>
  <si>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</si>
  <si>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</si>
  <si>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</si>
  <si>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</si>
  <si>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</si>
  <si>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</si>
  <si>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</si>
  <si>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</si>
  <si>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</si>
  <si>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</si>
  <si>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</si>
  <si>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</si>
  <si>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</si>
  <si>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</si>
  <si>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</si>
  <si>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</si>
  <si>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</si>
  <si>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</si>
  <si>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</si>
  <si>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</si>
  <si>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</si>
  <si>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</si>
  <si>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</si>
  <si>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</si>
  <si>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</si>
  <si>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</si>
  <si>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</si>
  <si>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</si>
  <si>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</si>
  <si>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</si>
  <si>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</si>
  <si>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</si>
  <si>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</si>
  <si>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</si>
  <si>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</si>
  <si>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</si>
  <si>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</si>
  <si>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</si>
  <si>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</si>
  <si>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</si>
  <si>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</si>
  <si>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</si>
  <si>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</si>
  <si>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</si>
  <si>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</si>
  <si>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</si>
  <si>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</si>
  <si>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</si>
  <si>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</si>
  <si>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</si>
  <si>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</si>
  <si>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</si>
  <si>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</si>
  <si>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</si>
  <si>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</si>
  <si>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</si>
  <si>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</si>
  <si>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</si>
  <si>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</si>
  <si>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</si>
  <si>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</si>
  <si>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</si>
  <si>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</si>
  <si>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</si>
  <si>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</si>
  <si>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</si>
  <si>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</si>
  <si>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</si>
  <si>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</si>
  <si>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</si>
  <si>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</si>
  <si>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</si>
  <si>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</si>
  <si>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</si>
  <si>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</si>
  <si>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</si>
  <si>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</si>
  <si>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</si>
  <si>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</si>
  <si>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</si>
  <si>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</si>
  <si>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</si>
  <si>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</si>
  <si>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</si>
  <si>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</si>
  <si>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</si>
  <si>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</si>
  <si>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</si>
  <si>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</si>
  <si>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</si>
  <si>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</si>
  <si>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</si>
  <si>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</si>
  <si>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</si>
  <si>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</si>
  <si>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</si>
  <si>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</si>
  <si>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</si>
  <si>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</si>
  <si>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</si>
  <si>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</si>
  <si>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</si>
  <si>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</si>
  <si>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</si>
  <si>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</si>
  <si>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</si>
  <si>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</si>
  <si>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</si>
  <si>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</si>
  <si>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</si>
  <si>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</si>
  <si>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</si>
  <si>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</si>
  <si>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</si>
  <si>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</si>
  <si>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</si>
  <si>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</si>
  <si>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</si>
  <si>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</si>
  <si>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</si>
  <si>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</si>
  <si>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</si>
  <si>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</si>
  <si>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</si>
  <si>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</si>
  <si>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</si>
  <si>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</si>
  <si>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</si>
  <si>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</si>
  <si>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</si>
  <si>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</si>
  <si>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</si>
  <si>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</si>
  <si>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</si>
  <si>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</si>
  <si>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</si>
  <si>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</si>
  <si>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</si>
  <si>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</si>
  <si>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</si>
  <si>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</si>
  <si>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</si>
  <si>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</si>
  <si>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</si>
  <si>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</si>
  <si>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</si>
  <si>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</si>
  <si>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</si>
  <si>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</si>
  <si>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</si>
  <si>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</si>
  <si>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</si>
  <si>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</si>
  <si>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</si>
  <si>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</si>
  <si>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</si>
  <si>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</si>
  <si>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</si>
  <si>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</si>
  <si>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</si>
  <si>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</si>
  <si>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</si>
  <si>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</si>
  <si>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</si>
  <si>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</si>
  <si>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</si>
  <si>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</si>
  <si>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</si>
  <si>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</si>
  <si>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</si>
  <si>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</si>
  <si>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</si>
  <si>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</si>
  <si>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</si>
  <si>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</si>
  <si>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</si>
  <si>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</si>
  <si>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</si>
  <si>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</si>
  <si>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</si>
  <si>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</si>
  <si>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</si>
  <si>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</si>
  <si>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</si>
  <si>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</si>
  <si>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</si>
  <si>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</si>
  <si>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</si>
  <si>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</si>
  <si>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</si>
  <si>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</si>
  <si>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</si>
  <si>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</si>
  <si>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</si>
  <si>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</si>
  <si>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</si>
  <si>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</si>
  <si>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</si>
  <si>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</si>
  <si>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</si>
  <si>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</si>
  <si>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</si>
  <si>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</si>
  <si>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</si>
  <si>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</si>
  <si>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</si>
  <si>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</si>
  <si>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</si>
  <si>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</si>
  <si>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</si>
  <si>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</si>
  <si>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</si>
  <si>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</si>
  <si>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</si>
  <si>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</si>
  <si>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</si>
  <si>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</si>
  <si>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</si>
  <si>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</si>
  <si>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</si>
  <si>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</si>
  <si>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</si>
  <si>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</si>
  <si>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</si>
  <si>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</si>
  <si>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</si>
  <si>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</si>
  <si>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</si>
  <si>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</si>
  <si>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</si>
  <si>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</si>
  <si>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</si>
  <si>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</si>
  <si>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</si>
  <si>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</si>
  <si>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</si>
  <si>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</si>
  <si>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</si>
  <si>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</si>
  <si>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</si>
  <si>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</si>
  <si>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</si>
  <si>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</si>
  <si>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</si>
  <si>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</si>
  <si>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</si>
  <si>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</si>
  <si>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</si>
  <si>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</si>
  <si>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</si>
  <si>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</si>
  <si>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</si>
  <si>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</si>
  <si>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</si>
  <si>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</si>
  <si>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</si>
  <si>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</si>
  <si>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</si>
  <si>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</si>
  <si>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</si>
  <si>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</si>
  <si>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</si>
  <si>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</si>
  <si>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</si>
  <si>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</si>
  <si>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</si>
  <si>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</si>
  <si>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</si>
  <si>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</si>
  <si>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</si>
  <si>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</si>
  <si>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</si>
  <si>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</si>
  <si>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</si>
  <si>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</si>
  <si>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</si>
  <si>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</si>
  <si>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</si>
  <si>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</si>
  <si>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</si>
  <si>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</si>
  <si>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</si>
  <si>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</si>
  <si>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</si>
  <si>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</si>
  <si>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</si>
  <si>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</si>
  <si>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</si>
  <si>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</si>
  <si>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</si>
  <si>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</si>
  <si>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</si>
  <si>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</si>
  <si>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</si>
  <si>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</si>
  <si>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</si>
  <si>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</si>
  <si>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</si>
  <si>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</si>
  <si>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</si>
  <si>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</si>
  <si>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</si>
  <si>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</si>
  <si>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</si>
  <si>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</si>
  <si>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</si>
  <si>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</si>
  <si>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</si>
  <si>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</si>
  <si>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</si>
  <si>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</si>
  <si>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</si>
  <si>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</si>
  <si>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</si>
  <si>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</si>
  <si>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</si>
  <si>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</si>
  <si>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</si>
  <si>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</si>
  <si>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</si>
  <si>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</si>
  <si>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</si>
  <si>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</si>
  <si>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</si>
  <si>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</si>
  <si>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</si>
  <si>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</si>
  <si>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</si>
  <si>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</si>
  <si>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</si>
  <si>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</si>
  <si>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</si>
  <si>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</si>
  <si>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</si>
  <si>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</si>
  <si>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</si>
  <si>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</si>
  <si>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</si>
  <si>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</si>
  <si>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</si>
  <si>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</si>
  <si>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</si>
  <si>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</si>
  <si>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</si>
  <si>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</si>
  <si>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</si>
  <si>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</si>
  <si>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</si>
  <si>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</si>
  <si>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</si>
  <si>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</si>
  <si>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</si>
  <si>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</si>
  <si>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</si>
  <si>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</si>
  <si>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</si>
  <si>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</si>
  <si>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</si>
  <si>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</si>
  <si>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</si>
  <si>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</si>
  <si>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</si>
  <si>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</si>
  <si>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</si>
  <si>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</si>
  <si>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</si>
  <si>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</si>
  <si>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</si>
  <si>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</si>
  <si>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</si>
  <si>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</si>
  <si>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</si>
  <si>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</si>
  <si>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</si>
  <si>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</si>
  <si>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</si>
  <si>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</si>
  <si>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</si>
  <si>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</si>
  <si>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</si>
  <si>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</si>
  <si>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</si>
  <si>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</si>
  <si>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</si>
  <si>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</si>
  <si>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</si>
  <si>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</si>
  <si>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</si>
  <si>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</si>
  <si>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</si>
  <si>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</si>
  <si>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</si>
  <si>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</si>
  <si>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</si>
  <si>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</si>
  <si>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</si>
  <si>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</si>
  <si>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</si>
  <si>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</si>
  <si>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</si>
  <si>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</si>
  <si>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</si>
  <si>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</si>
  <si>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</si>
  <si>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</si>
  <si>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</si>
  <si>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</si>
  <si>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</si>
  <si>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</si>
  <si>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</si>
  <si>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</si>
  <si>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</si>
  <si>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</si>
  <si>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</si>
  <si>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</si>
  <si>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</si>
  <si>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</si>
  <si>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</si>
  <si>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</si>
  <si>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</si>
  <si>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</si>
  <si>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</si>
  <si>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</si>
  <si>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</si>
  <si>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</si>
  <si>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</si>
  <si>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</si>
  <si>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</si>
  <si>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</si>
  <si>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</si>
  <si>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</si>
  <si>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</si>
  <si>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</si>
  <si>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</si>
  <si>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</si>
  <si>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</si>
  <si>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</si>
  <si>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</si>
  <si>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</si>
  <si>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</si>
  <si>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</si>
  <si>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</si>
  <si>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</si>
  <si>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</si>
  <si>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</si>
  <si>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</si>
  <si>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</si>
  <si>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</si>
  <si>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</si>
  <si>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</si>
  <si>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</si>
  <si>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</si>
  <si>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</si>
  <si>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</si>
  <si>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</si>
  <si>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</si>
  <si>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</si>
  <si>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</si>
  <si>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</si>
  <si>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</si>
  <si>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</si>
  <si>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</si>
  <si>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</si>
  <si>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</si>
  <si>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</si>
  <si>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</si>
  <si>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</si>
  <si>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</si>
  <si>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</si>
  <si>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</si>
  <si>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</si>
  <si>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</si>
  <si>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</si>
  <si>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</si>
  <si>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</si>
  <si>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</si>
  <si>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</si>
  <si>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</si>
  <si>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</si>
  <si>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</si>
  <si>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</si>
  <si>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</si>
  <si>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</si>
  <si>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</si>
  <si>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</si>
  <si>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</si>
  <si>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</si>
  <si>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</si>
  <si>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</si>
  <si>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</si>
  <si>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</si>
  <si>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</si>
  <si>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</si>
  <si>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</si>
  <si>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</si>
  <si>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</si>
  <si>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</si>
  <si>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</si>
  <si>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</si>
  <si>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</si>
  <si>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</si>
  <si>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</si>
  <si>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</si>
  <si>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</si>
  <si>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</si>
  <si>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</si>
  <si>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</si>
  <si>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</si>
  <si>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</si>
  <si>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</si>
  <si>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</si>
  <si>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</si>
  <si>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</si>
  <si>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</si>
  <si>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</si>
  <si>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</si>
  <si>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</si>
  <si>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</si>
  <si>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</si>
  <si>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</si>
  <si>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</si>
  <si>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</si>
  <si>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</si>
  <si>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</si>
  <si>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</si>
  <si>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</si>
  <si>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</si>
  <si>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</si>
  <si>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</si>
  <si>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</si>
  <si>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</si>
  <si>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</si>
  <si>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</si>
  <si>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</si>
  <si>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</si>
  <si>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</si>
  <si>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</si>
  <si>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</si>
  <si>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</si>
  <si>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</si>
  <si>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</si>
  <si>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</si>
  <si>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</si>
  <si>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</si>
  <si>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</si>
  <si>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</si>
  <si>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</si>
  <si>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</si>
  <si>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</si>
  <si>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</si>
  <si>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</si>
  <si>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</si>
  <si>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</si>
  <si>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</si>
  <si>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</si>
  <si>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</si>
  <si>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</si>
  <si>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</si>
  <si>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</si>
  <si>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</si>
  <si>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</si>
  <si>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</si>
  <si>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</si>
  <si>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</si>
  <si>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</si>
  <si>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</si>
  <si>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</si>
  <si>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</si>
  <si>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</si>
  <si>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</si>
  <si>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</si>
  <si>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</si>
  <si>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</si>
  <si>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</si>
  <si>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</si>
  <si>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</si>
  <si>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</si>
  <si>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</si>
  <si>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</si>
  <si>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</si>
  <si>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</si>
  <si>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</si>
  <si>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</si>
  <si>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</si>
  <si>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</si>
  <si>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</si>
  <si>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</si>
  <si>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</si>
  <si>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</si>
  <si>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</si>
  <si>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</si>
  <si>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</si>
  <si>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</si>
  <si>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</si>
  <si>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</si>
  <si>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</si>
  <si>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</si>
  <si>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</si>
  <si>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</si>
  <si>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</si>
  <si>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</si>
  <si>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</si>
  <si>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</si>
  <si>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</si>
  <si>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</si>
  <si>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</si>
  <si>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</si>
  <si>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</si>
  <si>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</si>
  <si>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</si>
  <si>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</si>
  <si>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</si>
  <si>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</si>
  <si>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</si>
  <si>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</si>
  <si>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</si>
  <si>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</si>
  <si>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</si>
  <si>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</si>
  <si>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</si>
  <si>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</si>
  <si>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</si>
  <si>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</si>
  <si>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</si>
  <si>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</si>
  <si>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</si>
  <si>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</si>
  <si>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</si>
  <si>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</si>
  <si>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</si>
  <si>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</si>
  <si>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</si>
  <si>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</si>
  <si>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</si>
  <si>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</si>
  <si>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</si>
  <si>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</si>
  <si>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</si>
  <si>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</si>
  <si>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</si>
  <si>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</si>
  <si>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</si>
  <si>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</si>
  <si>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</si>
  <si>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</si>
  <si>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</si>
  <si>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</si>
  <si>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</si>
  <si>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</si>
  <si>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</si>
  <si>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</si>
  <si>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</si>
  <si>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</si>
  <si>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</si>
  <si>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</si>
  <si>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</si>
  <si>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</si>
  <si>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</si>
  <si>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</si>
  <si>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</si>
  <si>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</si>
  <si>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</si>
  <si>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</si>
  <si>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</si>
  <si>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</si>
  <si>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</si>
  <si>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</si>
  <si>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</si>
  <si>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</si>
  <si>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</si>
  <si>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</si>
  <si>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</si>
  <si>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</si>
  <si>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</si>
  <si>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</si>
  <si>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</si>
  <si>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</si>
  <si>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</si>
  <si>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</si>
  <si>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</si>
  <si>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</si>
  <si>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</si>
  <si>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</si>
  <si>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</si>
  <si>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</si>
  <si>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</si>
  <si>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</si>
  <si>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</si>
  <si>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</si>
  <si>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</si>
  <si>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</si>
  <si>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</si>
  <si>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</si>
  <si>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</si>
  <si>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</si>
  <si>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</si>
  <si>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</si>
  <si>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</si>
  <si>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</si>
  <si>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</si>
  <si>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</si>
  <si>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</si>
  <si>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</si>
  <si>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</si>
  <si>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</si>
  <si>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</si>
  <si>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</si>
  <si>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</si>
  <si>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</si>
  <si>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</si>
  <si>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</si>
  <si>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</si>
  <si>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</si>
  <si>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</si>
  <si>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</si>
  <si>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</si>
  <si>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</si>
  <si>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</si>
  <si>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</si>
  <si>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</si>
  <si>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</si>
  <si>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</si>
  <si>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</si>
  <si>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</si>
  <si>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</si>
  <si>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</si>
  <si>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</si>
  <si>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</si>
  <si>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</si>
  <si>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</si>
  <si>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</si>
  <si>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</si>
  <si>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</si>
  <si>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</si>
  <si>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</si>
  <si>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</si>
  <si>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</si>
  <si>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</si>
  <si>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</si>
  <si>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</si>
  <si>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</si>
  <si>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</si>
  <si>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</si>
  <si>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</si>
  <si>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</si>
  <si>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</si>
  <si>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</si>
  <si>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</si>
  <si>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</si>
  <si>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</si>
  <si>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</si>
  <si>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</si>
  <si>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</si>
  <si>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</si>
  <si>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</si>
  <si>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</si>
  <si>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</si>
  <si>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</si>
  <si>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</si>
  <si>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</si>
  <si>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</si>
  <si>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</si>
  <si>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</si>
  <si>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</si>
  <si>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</si>
  <si>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</si>
  <si>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</si>
  <si>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</si>
  <si>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</si>
  <si>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</si>
  <si>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</si>
  <si>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</si>
  <si>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</si>
  <si>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</si>
  <si>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</si>
  <si>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</si>
  <si>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</si>
  <si>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</si>
  <si>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</si>
  <si>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</si>
  <si>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</si>
  <si>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</si>
  <si>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</si>
  <si>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</si>
  <si>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</si>
  <si>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</si>
  <si>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</si>
  <si>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</si>
  <si>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</si>
  <si>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</si>
  <si>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</si>
  <si>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</si>
  <si>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</si>
  <si>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</si>
  <si>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</si>
  <si>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</si>
  <si>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</si>
  <si>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</si>
  <si>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</si>
  <si>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</si>
  <si>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</si>
  <si>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</si>
  <si>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</si>
  <si>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</si>
  <si>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</si>
  <si>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</si>
  <si>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</si>
  <si>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</si>
  <si>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</si>
  <si>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</si>
  <si>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</si>
  <si>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</si>
  <si>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</si>
  <si>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</si>
  <si>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</si>
  <si>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</si>
  <si>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</si>
  <si>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</si>
  <si>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</si>
  <si>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</si>
  <si>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</si>
  <si>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</si>
  <si>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</si>
  <si>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</si>
  <si>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</si>
  <si>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</si>
  <si>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</si>
  <si>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</si>
  <si>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</si>
  <si>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</si>
  <si>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</si>
  <si>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</si>
  <si>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</si>
  <si>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</si>
  <si>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</si>
  <si>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</si>
  <si>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</si>
  <si>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</si>
  <si>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</si>
  <si>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</si>
  <si>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</si>
  <si>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</si>
  <si>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</si>
  <si>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</si>
  <si>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</si>
  <si>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</si>
  <si>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</si>
  <si>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</si>
  <si>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</si>
  <si>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</si>
  <si>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</si>
  <si>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</si>
  <si>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</si>
  <si>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</si>
  <si>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</si>
  <si>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</si>
  <si>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</si>
  <si>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</si>
  <si>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</si>
  <si>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</si>
  <si>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</si>
  <si>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</si>
  <si>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</si>
  <si>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</si>
  <si>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</si>
  <si>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</si>
  <si>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</si>
  <si>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</si>
  <si>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</si>
  <si>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</si>
  <si>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</si>
  <si>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</si>
  <si>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</si>
  <si>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</si>
  <si>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</si>
  <si>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</si>
  <si>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</si>
  <si>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</si>
  <si>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</si>
  <si>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</si>
  <si>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</si>
  <si>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</si>
  <si>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</si>
  <si>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</si>
  <si>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</si>
  <si>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</si>
  <si>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</si>
  <si>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</si>
  <si>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</si>
  <si>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</si>
  <si>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</si>
  <si>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</si>
  <si>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</si>
  <si>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</si>
  <si>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</si>
  <si>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</si>
  <si>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</si>
  <si>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</si>
  <si>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</si>
  <si>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</si>
  <si>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</si>
  <si>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</si>
  <si>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</si>
  <si>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</si>
  <si>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</si>
  <si>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</si>
  <si>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</si>
  <si>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</si>
  <si>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</si>
  <si>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</si>
  <si>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</si>
  <si>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</si>
  <si>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</si>
  <si>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</si>
  <si>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</si>
  <si>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</si>
  <si>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</si>
  <si>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</si>
  <si>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</si>
  <si>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</si>
  <si>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</si>
  <si>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</si>
  <si>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</si>
  <si>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</si>
  <si>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</si>
  <si>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</si>
  <si>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</si>
  <si>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</si>
  <si>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</si>
  <si>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</si>
  <si>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</si>
  <si>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</si>
  <si>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</si>
  <si>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</si>
  <si>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</si>
  <si>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</si>
  <si>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</si>
  <si>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</si>
  <si>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</si>
  <si>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</si>
  <si>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</si>
  <si>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</si>
  <si>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</si>
  <si>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</si>
  <si>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</si>
  <si>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</si>
  <si>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</si>
  <si>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</si>
  <si>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</si>
  <si>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</si>
  <si>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</si>
  <si>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</si>
  <si>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</si>
  <si>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</si>
  <si>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</si>
  <si>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</si>
  <si>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</si>
  <si>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</si>
  <si>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</si>
  <si>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</si>
  <si>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</si>
  <si>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</si>
  <si>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</si>
  <si>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</si>
  <si>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</si>
  <si>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</si>
  <si>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</si>
  <si>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</si>
  <si>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</si>
  <si>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</si>
  <si>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</si>
  <si>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</si>
  <si>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</si>
  <si>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</si>
  <si>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</si>
  <si>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</si>
  <si>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</si>
  <si>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</si>
  <si>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</si>
  <si>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</si>
  <si>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</si>
  <si>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</si>
  <si>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</si>
  <si>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</si>
  <si>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</si>
  <si>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</si>
  <si>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</si>
  <si>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</si>
  <si>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</si>
  <si>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</si>
  <si>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</si>
  <si>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</si>
  <si>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</si>
  <si>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</si>
  <si>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</si>
  <si>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</si>
  <si>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</si>
  <si>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</si>
  <si>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</si>
  <si>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</si>
  <si>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</si>
  <si>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</si>
  <si>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</si>
  <si>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</si>
  <si>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</si>
  <si>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</si>
  <si>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</si>
  <si>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</si>
  <si>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</si>
  <si>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</si>
  <si>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</si>
  <si>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</si>
  <si>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</si>
  <si>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</si>
  <si>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</si>
  <si>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</si>
  <si>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</si>
  <si>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</si>
  <si>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</si>
  <si>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</si>
  <si>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</si>
  <si>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</si>
  <si>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</si>
  <si>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</si>
  <si>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</si>
  <si>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</si>
  <si>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</si>
  <si>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</si>
  <si>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</si>
  <si>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</si>
  <si>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</si>
  <si>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</si>
  <si>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</si>
  <si>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</si>
  <si>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</si>
  <si>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</si>
  <si>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</si>
  <si>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</si>
  <si>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</si>
  <si>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</si>
  <si>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</si>
  <si>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</si>
  <si>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</si>
  <si>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</si>
  <si>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</si>
  <si>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</si>
  <si>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</si>
  <si>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</si>
  <si>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</si>
  <si>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</si>
  <si>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</si>
  <si>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</si>
  <si>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</si>
  <si>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</si>
  <si>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</si>
  <si>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</si>
  <si>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</si>
  <si>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</si>
  <si>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</si>
  <si>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</si>
  <si>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</si>
  <si>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</si>
  <si>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</si>
  <si>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</si>
  <si>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</si>
  <si>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</si>
  <si>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</si>
  <si>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</si>
  <si>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</si>
  <si>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</si>
  <si>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</si>
  <si>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</si>
  <si>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</si>
  <si>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</si>
  <si>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</si>
  <si>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</si>
  <si>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</si>
  <si>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</si>
  <si>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</si>
  <si>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</si>
  <si>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</si>
  <si>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</si>
  <si>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</si>
  <si>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</si>
  <si>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</si>
  <si>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</si>
  <si>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</si>
  <si>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</si>
  <si>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</si>
  <si>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</si>
  <si>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</si>
  <si>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</si>
  <si>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</si>
  <si>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</si>
  <si>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</si>
  <si>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</si>
  <si>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</si>
  <si>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</si>
  <si>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</si>
  <si>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</si>
  <si>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</si>
  <si>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</si>
  <si>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</si>
  <si>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</si>
  <si>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</si>
  <si>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</si>
  <si>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</si>
  <si>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</si>
  <si>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</si>
  <si>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</si>
  <si>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</si>
  <si>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</si>
  <si>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</si>
  <si>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</si>
  <si>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</si>
  <si>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</si>
  <si>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</si>
  <si>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</si>
  <si>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</si>
  <si>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</si>
  <si>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</si>
  <si>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</si>
  <si>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</si>
  <si>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</si>
  <si>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</si>
  <si>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</si>
  <si>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</si>
  <si>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</si>
  <si>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</si>
  <si>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</si>
  <si>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</si>
  <si>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</si>
  <si>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</si>
  <si>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</si>
  <si>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</si>
  <si>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</si>
  <si>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</si>
  <si>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</si>
  <si>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</si>
  <si>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</si>
  <si>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</si>
  <si>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</si>
  <si>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</si>
  <si>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</si>
  <si>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</si>
  <si>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</si>
  <si>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</si>
  <si>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</si>
  <si>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</si>
  <si>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</si>
  <si>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</si>
  <si>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</si>
  <si>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</si>
  <si>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</si>
  <si>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</si>
  <si>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</si>
  <si>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</si>
  <si>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</si>
  <si>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</si>
  <si>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</si>
  <si>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</si>
  <si>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</si>
  <si>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</si>
  <si>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</si>
  <si>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</si>
  <si>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</si>
  <si>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</si>
  <si>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</si>
  <si>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</si>
  <si>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</si>
  <si>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</si>
  <si>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</si>
  <si>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</si>
  <si>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</si>
  <si>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</si>
  <si>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</si>
  <si>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</si>
  <si>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</si>
  <si>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</si>
  <si>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</si>
  <si>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</si>
  <si>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</si>
  <si>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</si>
  <si>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</si>
  <si>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</si>
  <si>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</si>
  <si>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</si>
  <si>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</si>
  <si>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</si>
  <si>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</si>
  <si>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</si>
  <si>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</si>
  <si>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</si>
  <si>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</si>
  <si>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</si>
  <si>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</si>
  <si>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</si>
  <si>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</si>
  <si>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</si>
  <si>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</si>
  <si>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</si>
  <si>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</si>
  <si>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</si>
  <si>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</si>
  <si>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</si>
  <si>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</si>
  <si>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</si>
  <si>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</si>
  <si>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</si>
  <si>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</si>
  <si>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</si>
  <si>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</si>
  <si>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</si>
  <si>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</si>
  <si>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</si>
  <si>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</si>
  <si>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</si>
  <si>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</si>
  <si>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</si>
  <si>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</si>
  <si>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</si>
  <si>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</si>
  <si>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</si>
  <si>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</si>
  <si>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</si>
  <si>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</si>
  <si>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</si>
  <si>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</si>
  <si>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</si>
  <si>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</si>
  <si>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</si>
  <si>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</si>
  <si>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</si>
  <si>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</si>
  <si>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</si>
  <si>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</si>
  <si>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</si>
  <si>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</si>
  <si>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</si>
  <si>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</si>
  <si>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</si>
  <si>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</si>
  <si>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</si>
  <si>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</si>
  <si>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</si>
  <si>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</si>
  <si>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</si>
  <si>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</si>
  <si>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</si>
  <si>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</si>
  <si>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</si>
  <si>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</si>
  <si>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</si>
  <si>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</si>
  <si>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</si>
  <si>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</si>
  <si>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</si>
  <si>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</si>
  <si>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</si>
  <si>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</si>
  <si>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</si>
  <si>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</si>
  <si>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</si>
  <si>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</si>
  <si>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</si>
  <si>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</si>
  <si>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</si>
  <si>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</si>
  <si>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</si>
  <si>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</si>
  <si>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</si>
  <si>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</si>
  <si>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</si>
  <si>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</si>
  <si>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</si>
  <si>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</si>
  <si>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</si>
  <si>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</si>
  <si>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</si>
  <si>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</si>
  <si>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</si>
  <si>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</si>
  <si>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</si>
  <si>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</si>
  <si>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</si>
  <si>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</si>
  <si>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</si>
  <si>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</si>
  <si>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</si>
  <si>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</si>
  <si>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</si>
  <si>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</si>
  <si>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</si>
  <si>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</si>
  <si>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</si>
  <si>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</si>
  <si>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</si>
  <si>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</si>
  <si>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</si>
  <si>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</si>
  <si>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</si>
  <si>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</si>
  <si>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</si>
  <si>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</si>
  <si>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</si>
  <si>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</si>
  <si>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</si>
  <si>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</si>
  <si>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</si>
  <si>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</si>
  <si>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</si>
  <si>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</si>
  <si>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</si>
  <si>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</si>
  <si>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</si>
  <si>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</si>
  <si>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</si>
  <si>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</si>
  <si>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</si>
  <si>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</si>
  <si>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</si>
  <si>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</si>
  <si>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</si>
  <si>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</si>
  <si>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</si>
  <si>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</si>
  <si>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</si>
  <si>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</si>
  <si>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</si>
  <si>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</si>
  <si>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</si>
  <si>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</si>
  <si>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</si>
  <si>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</si>
  <si>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</si>
  <si>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</si>
  <si>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</si>
  <si>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</si>
  <si>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</si>
  <si>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</si>
  <si>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</si>
  <si>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</si>
  <si>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</si>
  <si>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</si>
  <si>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</si>
  <si>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</si>
  <si>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</si>
  <si>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</si>
  <si>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</si>
  <si>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</si>
  <si>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</si>
  <si>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</si>
  <si>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</si>
  <si>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</si>
  <si>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</si>
  <si>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</si>
  <si>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</si>
  <si>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</si>
  <si>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</si>
  <si>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</si>
  <si>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</si>
  <si>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</si>
  <si>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</si>
  <si>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</si>
  <si>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</si>
  <si>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</si>
  <si>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</si>
  <si>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</si>
  <si>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</si>
  <si>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</si>
  <si>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</si>
  <si>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</si>
  <si>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</si>
  <si>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</si>
  <si>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</si>
  <si>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</si>
  <si>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</si>
  <si>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</si>
  <si>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</si>
  <si>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</si>
  <si>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</si>
  <si>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</si>
  <si>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</si>
  <si>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</si>
  <si>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</si>
  <si>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</si>
  <si>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</si>
  <si>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</si>
  <si>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</si>
  <si>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</si>
  <si>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</si>
  <si>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</si>
  <si>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</si>
  <si>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</si>
  <si>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</si>
  <si>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</si>
  <si>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</si>
  <si>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</si>
  <si>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</si>
  <si>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</si>
  <si>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</si>
  <si>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</si>
  <si>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</si>
  <si>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</si>
  <si>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</si>
  <si>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</si>
  <si>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</si>
  <si>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</si>
  <si>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</si>
  <si>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</si>
  <si>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</si>
  <si>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</si>
  <si>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</si>
  <si>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</si>
  <si>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</si>
  <si>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</si>
  <si>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</si>
  <si>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</si>
  <si>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</si>
  <si>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</si>
  <si>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</si>
  <si>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</si>
  <si>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</si>
  <si>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</si>
  <si>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</si>
  <si>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</si>
  <si>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</si>
  <si>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</si>
  <si>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</si>
  <si>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</si>
  <si>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</si>
  <si>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</si>
  <si>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</si>
  <si>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</si>
  <si>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</si>
  <si>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</si>
  <si>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</si>
  <si>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</si>
  <si>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</si>
  <si>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</si>
  <si>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</si>
  <si>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</si>
  <si>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</si>
  <si>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</si>
  <si>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</si>
  <si>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</si>
  <si>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</si>
  <si>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</si>
  <si>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</si>
  <si>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</si>
  <si>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</si>
  <si>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</si>
  <si>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</si>
  <si>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</si>
  <si>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</si>
  <si>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</si>
  <si>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</si>
  <si>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</si>
  <si>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</si>
  <si>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</si>
  <si>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</si>
  <si>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</si>
  <si>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</si>
  <si>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</si>
  <si>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</si>
  <si>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</si>
  <si>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</si>
  <si>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</si>
  <si>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</si>
  <si>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</si>
  <si>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</si>
  <si>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</si>
  <si>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</si>
  <si>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</si>
  <si>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</si>
  <si>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</si>
  <si>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</si>
  <si>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</si>
  <si>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</si>
  <si>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</si>
  <si>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</si>
  <si>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</si>
  <si>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</si>
  <si>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</si>
  <si>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</si>
  <si>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</si>
  <si>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</si>
  <si>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</si>
  <si>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</si>
  <si>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</si>
  <si>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</si>
  <si>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</si>
  <si>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</si>
  <si>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</si>
  <si>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</si>
  <si>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</si>
  <si>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</si>
  <si>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</si>
  <si>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</si>
  <si>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</si>
  <si>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</si>
  <si>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</si>
  <si>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</si>
  <si>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</si>
  <si>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</si>
  <si>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</si>
  <si>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</si>
  <si>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</si>
  <si>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</si>
  <si>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</si>
  <si>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</si>
  <si>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</si>
  <si>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</si>
  <si>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</si>
  <si>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</si>
  <si>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</si>
  <si>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</si>
  <si>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</si>
  <si>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</si>
  <si>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</si>
  <si>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</si>
  <si>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</si>
  <si>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</si>
  <si>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</si>
  <si>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</si>
  <si>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</si>
  <si>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</si>
  <si>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</si>
  <si>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</si>
  <si>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</si>
  <si>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</si>
  <si>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</si>
  <si>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</si>
  <si>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</si>
  <si>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</si>
  <si>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</si>
  <si>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</si>
  <si>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</si>
  <si>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</si>
  <si>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</si>
  <si>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</si>
  <si>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</si>
  <si>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</si>
  <si>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</si>
  <si>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</si>
  <si>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</si>
  <si>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</si>
  <si>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</si>
  <si>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</si>
  <si>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</si>
  <si>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</si>
  <si>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</si>
  <si>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</si>
  <si>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</si>
  <si>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</si>
  <si>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</si>
  <si>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</si>
  <si>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</si>
  <si>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</si>
  <si>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</si>
  <si>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</si>
  <si>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</si>
  <si>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</si>
  <si>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</si>
  <si>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</si>
  <si>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</si>
  <si>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</si>
  <si>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</si>
  <si>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</si>
  <si>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</si>
  <si>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</si>
  <si>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</si>
  <si>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</si>
  <si>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</si>
  <si>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</si>
  <si>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</si>
  <si>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</si>
  <si>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</si>
  <si>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</si>
  <si>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</si>
  <si>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</si>
  <si>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</si>
  <si>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</si>
  <si>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</si>
  <si>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</si>
  <si>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</si>
  <si>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</si>
  <si>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</si>
  <si>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</si>
  <si>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</si>
  <si>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</si>
  <si>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</si>
  <si>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</si>
  <si>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</si>
  <si>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</si>
  <si>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</si>
  <si>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</si>
  <si>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</si>
  <si>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</si>
  <si>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</si>
  <si>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</si>
  <si>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</si>
  <si>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</si>
  <si>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</si>
  <si>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</si>
  <si>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</si>
  <si>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</si>
  <si>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</si>
  <si>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</si>
  <si>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</si>
  <si>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</si>
  <si>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</si>
  <si>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</si>
  <si>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</si>
  <si>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</si>
  <si>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</si>
  <si>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</si>
  <si>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</si>
  <si>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</si>
  <si>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</si>
  <si>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</si>
  <si>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</si>
  <si>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</si>
  <si>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</si>
  <si>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</si>
  <si>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</si>
  <si>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</si>
  <si>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</si>
  <si>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</si>
  <si>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</si>
  <si>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</si>
  <si>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</si>
  <si>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</si>
  <si>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</si>
  <si>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</si>
  <si>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</si>
  <si>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</si>
  <si>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</si>
  <si>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</si>
  <si>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</si>
  <si>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</si>
  <si>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</si>
  <si>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</si>
  <si>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</si>
  <si>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</si>
  <si>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</si>
  <si>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</si>
  <si>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</si>
  <si>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</si>
  <si>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</si>
  <si>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</si>
  <si>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</si>
  <si>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</si>
  <si>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</si>
  <si>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</si>
  <si>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</si>
  <si>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</si>
  <si>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</si>
  <si>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</si>
  <si>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</si>
  <si>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</si>
  <si>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</si>
  <si>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</si>
  <si>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</si>
  <si>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</si>
  <si>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</si>
  <si>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</si>
  <si>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</si>
  <si>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</si>
  <si>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</si>
  <si>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</si>
  <si>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</si>
  <si>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</si>
  <si>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</si>
  <si>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</si>
  <si>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</si>
  <si>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</si>
  <si>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</si>
  <si>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</si>
  <si>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</si>
  <si>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</si>
  <si>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</si>
  <si>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</si>
  <si>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</si>
  <si>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</si>
  <si>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</si>
  <si>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</si>
  <si>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</si>
  <si>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</si>
  <si>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</si>
  <si>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</si>
  <si>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</si>
  <si>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</si>
  <si>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</si>
  <si>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</si>
  <si>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</si>
  <si>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</si>
  <si>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</si>
  <si>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</si>
  <si>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</si>
  <si>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</si>
  <si>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</si>
  <si>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</si>
  <si>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</si>
  <si>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</si>
  <si>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</si>
  <si>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</si>
  <si>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</si>
  <si>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</si>
  <si>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</si>
  <si>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</si>
  <si>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</si>
  <si>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</si>
  <si>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</si>
  <si>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</si>
  <si>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</si>
  <si>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</si>
  <si>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</si>
  <si>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</si>
  <si>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</si>
  <si>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</si>
  <si>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</si>
  <si>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</si>
  <si>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</si>
  <si>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</si>
  <si>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</si>
  <si>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</si>
  <si>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</si>
  <si>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</si>
  <si>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</si>
  <si>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</si>
  <si>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</si>
  <si>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</si>
  <si>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</si>
  <si>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</si>
  <si>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</si>
  <si>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</si>
  <si>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</si>
  <si>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</si>
  <si>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</si>
  <si>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</si>
  <si>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</si>
  <si>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</si>
  <si>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</si>
  <si>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</si>
  <si>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</si>
  <si>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</si>
  <si>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</si>
  <si>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</si>
  <si>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</si>
  <si>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</si>
  <si>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</si>
  <si>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</si>
  <si>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</si>
  <si>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</si>
  <si>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</si>
  <si>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</si>
  <si>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</si>
  <si>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</si>
  <si>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</si>
  <si>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</si>
  <si>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</si>
  <si>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</si>
  <si>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</si>
  <si>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</si>
  <si>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</si>
  <si>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</si>
  <si>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</si>
  <si>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</si>
  <si>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</si>
  <si>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</si>
  <si>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</si>
  <si>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</si>
  <si>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</si>
  <si>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</si>
  <si>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</si>
  <si>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</si>
  <si>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</si>
  <si>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</si>
  <si>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</si>
  <si>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</si>
  <si>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</si>
  <si>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</si>
  <si>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</si>
  <si>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</si>
  <si>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</si>
  <si>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</si>
  <si>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</si>
  <si>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</si>
  <si>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</si>
  <si>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</si>
  <si>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</si>
  <si>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</si>
  <si>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</si>
  <si>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</si>
  <si>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</si>
  <si>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</si>
  <si>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</si>
  <si>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</si>
  <si>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</si>
  <si>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</si>
  <si>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</si>
  <si>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</si>
  <si>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</si>
  <si>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</si>
  <si>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</si>
  <si>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</si>
  <si>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</si>
  <si>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</si>
  <si>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</si>
  <si>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</si>
  <si>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</si>
  <si>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</si>
  <si>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</si>
  <si>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</si>
  <si>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</si>
  <si>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</si>
  <si>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</si>
  <si>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</si>
  <si>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</si>
  <si>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</si>
  <si>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</si>
  <si>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</si>
  <si>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</si>
  <si>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</si>
  <si>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</si>
  <si>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</si>
  <si>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</si>
  <si>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</si>
  <si>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</si>
  <si>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</si>
  <si>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</si>
  <si>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</si>
  <si>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</si>
  <si>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</si>
  <si>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</si>
  <si>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</si>
  <si>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</si>
  <si>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</si>
  <si>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</si>
  <si>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</si>
  <si>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</si>
  <si>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</si>
  <si>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</si>
  <si>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</si>
  <si>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</si>
  <si>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</si>
  <si>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</si>
  <si>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</si>
  <si>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</si>
  <si>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</si>
  <si>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</si>
  <si>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</si>
  <si>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</si>
  <si>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</si>
  <si>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</si>
  <si>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</si>
  <si>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</si>
  <si>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</si>
  <si>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</si>
  <si>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</si>
  <si>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</si>
  <si>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</si>
  <si>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</si>
  <si>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</si>
  <si>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</si>
  <si>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</si>
  <si>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</si>
  <si>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</si>
  <si>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</si>
  <si>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</si>
  <si>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</si>
  <si>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</si>
  <si>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</si>
  <si>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</si>
  <si>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</si>
  <si>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</si>
  <si>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</si>
  <si>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</si>
  <si>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</si>
  <si>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</si>
  <si>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</si>
  <si>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</si>
  <si>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</si>
  <si>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</si>
  <si>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</si>
  <si>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</si>
  <si>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</si>
  <si>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</si>
  <si>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</si>
  <si>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</si>
  <si>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</si>
  <si>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</si>
  <si>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</si>
  <si>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</si>
  <si>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</si>
  <si>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</si>
  <si>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</si>
  <si>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</si>
  <si>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</si>
  <si>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</si>
  <si>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</si>
  <si>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</si>
  <si>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</si>
  <si>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</si>
  <si>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</si>
  <si>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</si>
  <si>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</si>
  <si>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</si>
  <si>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</si>
  <si>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</si>
  <si>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</si>
  <si>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</si>
  <si>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</si>
  <si>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</si>
  <si>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</si>
  <si>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</si>
  <si>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</si>
  <si>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</si>
  <si>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</si>
  <si>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</si>
  <si>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</si>
  <si>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</si>
  <si>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</si>
  <si>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</si>
  <si>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</si>
  <si>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</si>
  <si>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</si>
  <si>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</si>
  <si>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</si>
  <si>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</si>
  <si>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</si>
  <si>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</si>
  <si>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</si>
  <si>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</si>
  <si>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</si>
  <si>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</si>
  <si>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</si>
  <si>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</si>
  <si>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</si>
  <si>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</si>
  <si>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</si>
  <si>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</si>
  <si>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</si>
  <si>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</si>
  <si>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</si>
  <si>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</si>
  <si>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</si>
  <si>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</si>
  <si>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</si>
  <si>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</si>
  <si>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</si>
  <si>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</si>
  <si>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</si>
  <si>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</si>
  <si>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</si>
  <si>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</si>
  <si>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</si>
  <si>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</si>
  <si>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</si>
  <si>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</si>
  <si>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</si>
  <si>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</si>
  <si>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</si>
  <si>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</si>
  <si>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</si>
  <si>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</si>
  <si>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</si>
  <si>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</si>
  <si>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</si>
  <si>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</si>
  <si>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</si>
  <si>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</si>
  <si>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</si>
  <si>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</si>
  <si>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</si>
  <si>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</si>
  <si>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</si>
  <si>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</si>
  <si>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</si>
  <si>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</si>
  <si>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</si>
  <si>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</si>
  <si>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</si>
  <si>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</si>
  <si>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</si>
  <si>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</si>
  <si>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</si>
  <si>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</si>
  <si>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</si>
  <si>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</si>
  <si>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</si>
  <si>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</si>
  <si>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</si>
  <si>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</si>
  <si>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</si>
  <si>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</si>
  <si>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</si>
  <si>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</si>
  <si>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</si>
  <si>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</si>
  <si>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</si>
  <si>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</si>
  <si>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</si>
  <si>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</si>
  <si>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</si>
  <si>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</si>
  <si>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</si>
  <si>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</si>
  <si>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</si>
  <si>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</si>
  <si>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</si>
  <si>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</si>
  <si>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</si>
  <si>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</si>
  <si>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</si>
  <si>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</si>
  <si>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</si>
  <si>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</si>
  <si>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</si>
  <si>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</si>
  <si>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</si>
  <si>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</si>
  <si>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</si>
  <si>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</si>
  <si>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</si>
  <si>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</si>
  <si>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</si>
  <si>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</si>
  <si>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</si>
  <si>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</si>
  <si>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</si>
  <si>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</si>
  <si>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</si>
  <si>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</si>
  <si>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</si>
  <si>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</si>
  <si>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</si>
  <si>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</si>
  <si>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</si>
  <si>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</si>
  <si>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</si>
  <si>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</si>
  <si>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</si>
  <si>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</si>
  <si>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</si>
  <si>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</si>
  <si>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</si>
  <si>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</si>
  <si>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</si>
  <si>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</si>
  <si>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</si>
  <si>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</si>
  <si>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</si>
  <si>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</si>
  <si>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</si>
  <si>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</si>
  <si>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</si>
  <si>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</si>
  <si>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</si>
  <si>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</si>
  <si>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</si>
  <si>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</si>
  <si>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</si>
  <si>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</si>
  <si>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</si>
  <si>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</si>
  <si>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</si>
  <si>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</si>
  <si>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</si>
  <si>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</si>
  <si>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</si>
  <si>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</si>
  <si>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</si>
  <si>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</si>
  <si>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</si>
  <si>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</si>
  <si>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</si>
  <si>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</si>
  <si>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</si>
  <si>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</si>
  <si>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</si>
  <si>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</si>
  <si>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</si>
  <si>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</si>
  <si>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</si>
  <si>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</si>
  <si>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</si>
  <si>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</si>
  <si>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</si>
  <si>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</si>
  <si>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</si>
  <si>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</si>
  <si>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</si>
  <si>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</si>
  <si>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</si>
  <si>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</si>
  <si>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</si>
  <si>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</si>
  <si>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</si>
  <si>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</si>
  <si>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</si>
  <si>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</si>
  <si>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</si>
  <si>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</si>
  <si>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</si>
  <si>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</si>
  <si>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</si>
  <si>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</si>
  <si>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</si>
  <si>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</si>
  <si>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</si>
  <si>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</si>
  <si>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</si>
  <si>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</si>
  <si>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</si>
  <si>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</si>
  <si>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</si>
  <si>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</si>
  <si>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</si>
  <si>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</si>
  <si>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</si>
  <si>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</si>
  <si>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</si>
  <si>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</si>
  <si>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</si>
  <si>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</si>
  <si>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</si>
  <si>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</si>
  <si>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</si>
  <si>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</si>
  <si>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</si>
  <si>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</si>
  <si>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</si>
  <si>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</si>
  <si>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</si>
  <si>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</si>
  <si>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</si>
  <si>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</si>
  <si>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</si>
  <si>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</si>
  <si>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</si>
  <si>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</si>
  <si>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</si>
  <si>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</si>
  <si>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</si>
  <si>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</si>
  <si>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</si>
  <si>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</si>
  <si>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</si>
  <si>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</si>
  <si>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</si>
  <si>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</si>
  <si>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</si>
  <si>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</si>
  <si>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</si>
  <si>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</si>
  <si>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</si>
  <si>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</si>
  <si>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</si>
  <si>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</si>
  <si>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</si>
  <si>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</si>
  <si>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</si>
  <si>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</si>
  <si>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</si>
  <si>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</si>
  <si>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</si>
  <si>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</si>
  <si>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</si>
  <si>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</si>
  <si>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</si>
  <si>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</si>
  <si>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</si>
  <si>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</si>
  <si>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</si>
  <si>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</si>
  <si>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</si>
  <si>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</si>
  <si>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</si>
  <si>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</si>
  <si>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</si>
  <si>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</si>
  <si>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</si>
  <si>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</si>
  <si>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</si>
  <si>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</si>
  <si>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</si>
  <si>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</si>
  <si>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</si>
  <si>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</si>
  <si>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</si>
  <si>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</si>
  <si>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</si>
  <si>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</si>
  <si>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</si>
  <si>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</si>
  <si>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</si>
  <si>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</si>
  <si>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</si>
  <si>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</si>
  <si>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</si>
  <si>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</si>
  <si>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</si>
  <si>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</si>
  <si>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</si>
  <si>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</si>
  <si>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</si>
  <si>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</si>
  <si>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</si>
  <si>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</si>
  <si>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</si>
  <si>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</si>
  <si>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</si>
  <si>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</si>
  <si>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</si>
  <si>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</si>
  <si>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</si>
  <si>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</si>
  <si>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</si>
  <si>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</si>
  <si>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</si>
  <si>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</si>
  <si>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</si>
  <si>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</si>
  <si>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</si>
  <si>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</si>
  <si>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</si>
  <si>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</si>
  <si>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</si>
  <si>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</si>
  <si>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</si>
  <si>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</si>
  <si>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</si>
  <si>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</si>
  <si>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</si>
  <si>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</si>
  <si>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</si>
  <si>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</si>
  <si>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</si>
  <si>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</si>
  <si>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</si>
  <si>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</si>
  <si>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</si>
  <si>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</si>
  <si>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</si>
  <si>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</si>
  <si>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</si>
  <si>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</si>
  <si>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</si>
  <si>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</si>
  <si>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</si>
  <si>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</si>
  <si>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</si>
  <si>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</si>
  <si>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</si>
  <si>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</si>
  <si>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</si>
  <si>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</si>
  <si>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</si>
  <si>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</si>
  <si>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</si>
  <si>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</si>
  <si>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</si>
  <si>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</si>
  <si>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</si>
  <si>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</si>
  <si>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</si>
  <si>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</si>
  <si>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</si>
  <si>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</si>
  <si>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</si>
  <si>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</si>
  <si>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</si>
  <si>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</si>
  <si>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</si>
  <si>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</si>
  <si>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</si>
  <si>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</si>
  <si>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</si>
  <si>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</si>
  <si>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</si>
  <si>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</si>
  <si>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</si>
  <si>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</si>
  <si>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</si>
  <si>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</si>
  <si>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</si>
  <si>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</si>
  <si>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</si>
  <si>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</si>
  <si>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</si>
  <si>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</si>
  <si>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</si>
  <si>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</si>
  <si>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</si>
  <si>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</si>
  <si>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</si>
  <si>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</si>
  <si>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</si>
  <si>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</si>
  <si>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</si>
  <si>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</si>
  <si>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</si>
  <si>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</si>
  <si>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</si>
  <si>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</si>
  <si>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</si>
  <si>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</si>
  <si>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</si>
  <si>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</si>
  <si>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</si>
  <si>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</si>
  <si>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</si>
  <si>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</si>
  <si>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</si>
  <si>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</si>
  <si>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</si>
  <si>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</si>
  <si>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</si>
  <si>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</si>
  <si>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</si>
  <si>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</si>
  <si>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</si>
  <si>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</si>
  <si>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</si>
  <si>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</si>
  <si>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</si>
  <si>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</si>
  <si>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</si>
  <si>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</si>
  <si>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</si>
  <si>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</si>
  <si>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</si>
  <si>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</si>
  <si>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</si>
  <si>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</si>
  <si>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</si>
  <si>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</si>
  <si>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</si>
  <si>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</si>
  <si>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</si>
  <si>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</si>
  <si>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</si>
  <si>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</si>
  <si>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</si>
  <si>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</si>
  <si>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</si>
  <si>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</si>
  <si>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</si>
  <si>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</si>
  <si>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</si>
  <si>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</si>
  <si>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</si>
  <si>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</si>
  <si>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</si>
  <si>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</si>
  <si>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</si>
  <si>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</si>
  <si>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</si>
  <si>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</si>
  <si>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</si>
  <si>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</si>
  <si>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</si>
  <si>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</si>
  <si>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</si>
  <si>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</si>
  <si>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</si>
  <si>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</si>
  <si>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</si>
  <si>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</si>
  <si>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</si>
  <si>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</si>
  <si>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</si>
  <si>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</si>
  <si>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</si>
  <si>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</si>
  <si>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</si>
  <si>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</si>
  <si>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</si>
  <si>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</si>
  <si>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</si>
  <si>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</si>
  <si>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</si>
  <si>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</si>
  <si>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</si>
  <si>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</si>
  <si>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</si>
  <si>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</si>
  <si>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</si>
  <si>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</si>
  <si>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</si>
  <si>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</si>
  <si>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</si>
  <si>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</si>
  <si>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</si>
  <si>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</si>
  <si>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</si>
  <si>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</si>
  <si>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</si>
  <si>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</si>
  <si>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</si>
  <si>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</si>
  <si>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</si>
  <si>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</si>
  <si>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</si>
  <si>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</si>
  <si>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</si>
  <si>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</si>
  <si>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</si>
  <si>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</si>
  <si>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</si>
  <si>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</si>
  <si>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</si>
  <si>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</si>
  <si>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</si>
  <si>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</si>
  <si>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</si>
  <si>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</si>
  <si>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</si>
  <si>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</si>
  <si>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</si>
  <si>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</si>
  <si>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</si>
  <si>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</si>
  <si>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</si>
  <si>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</si>
  <si>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</si>
  <si>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</si>
  <si>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</si>
  <si>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</si>
  <si>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</si>
  <si>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</si>
  <si>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</si>
  <si>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</si>
  <si>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</si>
  <si>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</si>
  <si>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</si>
  <si>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</si>
  <si>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</si>
  <si>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</si>
  <si>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</si>
  <si>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</si>
  <si>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</si>
  <si>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</si>
  <si>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</si>
  <si>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</si>
  <si>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</si>
  <si>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</si>
  <si>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</si>
  <si>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</si>
  <si>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</si>
  <si>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</si>
  <si>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</si>
  <si>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</si>
  <si>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</si>
  <si>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</si>
  <si>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</si>
  <si>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</si>
  <si>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</si>
  <si>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</si>
  <si>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</si>
  <si>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</si>
  <si>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</si>
  <si>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</si>
  <si>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</si>
  <si>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</si>
  <si>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</si>
  <si>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</si>
  <si>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</si>
  <si>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</si>
  <si>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</si>
  <si>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</si>
  <si>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</si>
  <si>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</si>
  <si>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</si>
  <si>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</si>
  <si>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</si>
  <si>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</si>
  <si>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</si>
  <si>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</si>
  <si>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</si>
  <si>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</si>
  <si>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</si>
  <si>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</si>
  <si>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</si>
  <si>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</si>
  <si>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</si>
  <si>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</si>
  <si>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</si>
  <si>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</si>
  <si>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</si>
  <si>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</si>
  <si>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</si>
  <si>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</si>
  <si>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</si>
  <si>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</si>
  <si>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</si>
  <si>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</si>
  <si>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</si>
  <si>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</si>
  <si>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</si>
  <si>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</si>
  <si>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</si>
  <si>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</si>
  <si>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</si>
  <si>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</si>
  <si>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</si>
  <si>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</si>
  <si>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</si>
  <si>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</si>
  <si>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</si>
  <si>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</si>
  <si>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</si>
  <si>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</si>
  <si>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</si>
  <si>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</si>
  <si>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</si>
  <si>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</si>
  <si>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</si>
  <si>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</si>
  <si>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</si>
  <si>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</si>
  <si>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</si>
  <si>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</si>
  <si>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</si>
  <si>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</si>
  <si>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</si>
  <si>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</si>
  <si>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</si>
  <si>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</si>
  <si>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</si>
  <si>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</si>
  <si>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</si>
  <si>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</si>
  <si>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</si>
  <si>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</si>
  <si>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</si>
  <si>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</si>
  <si>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</si>
  <si>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</si>
  <si>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</si>
  <si>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</si>
  <si>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</si>
  <si>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</si>
  <si>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</si>
  <si>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</si>
  <si>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</si>
  <si>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</si>
  <si>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</si>
  <si>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</si>
  <si>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</si>
  <si>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</si>
  <si>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</si>
  <si>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</si>
  <si>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</si>
  <si>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</si>
  <si>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</si>
  <si>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</si>
  <si>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</si>
  <si>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</si>
  <si>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</si>
  <si>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</si>
  <si>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</si>
  <si>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</si>
  <si>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</si>
  <si>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</si>
  <si>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</si>
  <si>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</si>
  <si>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</si>
  <si>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</si>
  <si>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</si>
  <si>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</si>
  <si>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</si>
  <si>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</si>
  <si>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</si>
  <si>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</si>
  <si>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</si>
  <si>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</si>
  <si>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</si>
  <si>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</si>
  <si>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</si>
  <si>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</si>
  <si>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</si>
  <si>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</si>
  <si>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</si>
  <si>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</si>
  <si>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</si>
  <si>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</si>
  <si>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</si>
  <si>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</si>
  <si>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</si>
  <si>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</si>
  <si>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</si>
  <si>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</si>
  <si>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</si>
  <si>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</si>
  <si>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</si>
  <si>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</si>
  <si>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</si>
  <si>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</si>
  <si>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</si>
  <si>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</si>
  <si>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</si>
  <si>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</si>
  <si>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</si>
  <si>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</si>
  <si>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</si>
  <si>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</si>
  <si>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</si>
  <si>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</si>
  <si>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</si>
  <si>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</si>
  <si>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</si>
  <si>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</si>
  <si>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</si>
  <si>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</si>
  <si>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</si>
  <si>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</si>
  <si>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</si>
  <si>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</si>
  <si>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</si>
  <si>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</si>
  <si>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</si>
  <si>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</si>
  <si>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</si>
  <si>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</si>
  <si>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</si>
  <si>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</si>
  <si>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</si>
  <si>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</si>
  <si>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</si>
  <si>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</si>
  <si>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</si>
  <si>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</si>
  <si>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</si>
  <si>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</si>
  <si>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</si>
  <si>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</si>
  <si>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</si>
  <si>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</si>
  <si>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</si>
  <si>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</si>
  <si>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</si>
  <si>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</si>
  <si>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</si>
  <si>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</si>
  <si>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</si>
  <si>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</si>
  <si>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</si>
  <si>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</si>
  <si>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</si>
  <si>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</si>
  <si>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</si>
  <si>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</si>
  <si>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</si>
  <si>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</si>
  <si>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</si>
  <si>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</si>
  <si>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</si>
  <si>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</si>
  <si>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</si>
  <si>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</si>
  <si>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</si>
  <si>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</si>
  <si>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</si>
  <si>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</si>
  <si>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</si>
  <si>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</si>
  <si>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</si>
  <si>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</si>
  <si>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</si>
  <si>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</si>
  <si>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</si>
  <si>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</si>
  <si>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</si>
  <si>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</si>
  <si>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</si>
  <si>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</si>
  <si>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</si>
  <si>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</si>
  <si>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</si>
  <si>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</si>
  <si>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</si>
  <si>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</si>
  <si>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</si>
  <si>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</si>
  <si>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</si>
  <si>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</si>
  <si>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</si>
  <si>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</si>
  <si>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</si>
  <si>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</si>
  <si>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</si>
  <si>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</si>
  <si>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</si>
  <si>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</si>
  <si>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</si>
  <si>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</si>
  <si>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</si>
  <si>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</si>
  <si>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</si>
  <si>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</si>
  <si>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</si>
  <si>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</si>
  <si>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</si>
  <si>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</si>
  <si>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</si>
  <si>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</si>
  <si>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</si>
  <si>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</si>
  <si>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</si>
  <si>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</si>
  <si>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</si>
  <si>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</si>
  <si>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</si>
  <si>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</si>
  <si>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</si>
  <si>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</si>
  <si>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</si>
  <si>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</si>
  <si>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</si>
  <si>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</si>
  <si>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</si>
  <si>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</si>
  <si>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</si>
  <si>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</si>
  <si>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</si>
  <si>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</si>
  <si>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</si>
  <si>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</si>
  <si>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</si>
  <si>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</si>
  <si>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</si>
  <si>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</si>
  <si>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</si>
  <si>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</si>
  <si>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</si>
  <si>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</si>
  <si>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</si>
  <si>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</si>
  <si>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</si>
  <si>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</si>
  <si>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</si>
  <si>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</si>
  <si>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</si>
  <si>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</si>
  <si>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</si>
  <si>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</si>
  <si>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</si>
  <si>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</si>
  <si>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</si>
  <si>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</si>
  <si>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</si>
  <si>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</si>
  <si>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</si>
  <si>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</si>
  <si>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</si>
  <si>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</si>
  <si>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</si>
  <si>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</si>
  <si>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</si>
  <si>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</si>
  <si>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</si>
  <si>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</si>
  <si>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</si>
  <si>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</si>
  <si>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</si>
  <si>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</si>
  <si>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</si>
  <si>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</si>
  <si>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</si>
  <si>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</si>
  <si>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</si>
  <si>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</si>
  <si>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</si>
  <si>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</si>
  <si>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</si>
  <si>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</si>
  <si>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</si>
  <si>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</si>
  <si>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</si>
  <si>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</si>
  <si>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</si>
  <si>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</si>
  <si>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</si>
  <si>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</si>
  <si>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</si>
  <si>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</si>
  <si>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</si>
  <si>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</si>
  <si>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</si>
  <si>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</si>
  <si>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</si>
  <si>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</si>
  <si>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</si>
  <si>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</si>
  <si>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</si>
  <si>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</si>
  <si>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</si>
  <si>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</si>
  <si>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</si>
  <si>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</si>
  <si>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</si>
  <si>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</si>
  <si>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</si>
  <si>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</si>
  <si>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</si>
  <si>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</si>
  <si>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</si>
  <si>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</si>
  <si>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</si>
  <si>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</si>
  <si>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</si>
  <si>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</si>
  <si>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</si>
  <si>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</si>
  <si>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</si>
  <si>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</si>
  <si>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</si>
  <si>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</si>
  <si>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</si>
  <si>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</si>
  <si>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</si>
  <si>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</si>
  <si>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</si>
  <si>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</si>
  <si>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</si>
  <si>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</si>
  <si>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</si>
  <si>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</si>
  <si>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</si>
  <si>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</si>
  <si>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</si>
  <si>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</si>
  <si>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</si>
  <si>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</si>
  <si>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</si>
  <si>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</si>
  <si>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</si>
  <si>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</si>
  <si>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</si>
  <si>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</si>
  <si>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</si>
  <si>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</si>
  <si>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</si>
  <si>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</si>
  <si>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</si>
  <si>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</si>
  <si>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</si>
  <si>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</si>
  <si>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</si>
  <si>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</si>
  <si>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</si>
  <si>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</si>
  <si>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</si>
  <si>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</si>
  <si>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</si>
  <si>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</si>
  <si>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</si>
  <si>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</si>
  <si>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</si>
  <si>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</si>
  <si>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</si>
  <si>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</si>
  <si>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</si>
  <si>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</si>
  <si>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</si>
  <si>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</si>
  <si>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</si>
  <si>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</si>
  <si>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</si>
  <si>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</si>
  <si>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</si>
  <si>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</si>
  <si>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</si>
  <si>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</si>
  <si>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</si>
  <si>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</si>
  <si>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</si>
  <si>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</si>
  <si>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</si>
  <si>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</si>
  <si>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</si>
  <si>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</si>
  <si>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</si>
  <si>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</si>
  <si>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</si>
  <si>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</si>
  <si>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</si>
  <si>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</si>
  <si>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</si>
  <si>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</si>
  <si>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</si>
  <si>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</si>
  <si>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</si>
  <si>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</si>
  <si>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</si>
  <si>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</si>
  <si>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</si>
  <si>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</si>
  <si>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</si>
  <si>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</si>
  <si>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</si>
  <si>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</si>
  <si>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</si>
  <si>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</si>
  <si>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</si>
  <si>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</si>
  <si>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</si>
  <si>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</si>
  <si>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</si>
  <si>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</si>
  <si>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</si>
  <si>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</si>
  <si>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</si>
  <si>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</si>
  <si>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</si>
  <si>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</si>
  <si>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</si>
  <si>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</si>
  <si>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</si>
  <si>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</si>
  <si>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</si>
  <si>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</si>
  <si>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</si>
  <si>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</si>
  <si>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</si>
  <si>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</si>
  <si>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</si>
  <si>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</si>
  <si>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</si>
  <si>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</si>
  <si>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</si>
  <si>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</si>
  <si>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</si>
  <si>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</si>
  <si>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</si>
  <si>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</si>
  <si>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</si>
  <si>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</si>
  <si>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</si>
  <si>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</si>
  <si>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</si>
  <si>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</si>
  <si>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</si>
  <si>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</si>
  <si>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</si>
  <si>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</si>
  <si>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</si>
  <si>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</si>
  <si>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</si>
  <si>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</si>
  <si>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</si>
  <si>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</si>
  <si>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</si>
  <si>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</si>
  <si>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</si>
  <si>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</si>
  <si>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</si>
  <si>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</si>
  <si>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</si>
  <si>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</si>
  <si>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</si>
  <si>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</si>
  <si>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</si>
  <si>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</si>
  <si>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</si>
  <si>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</si>
  <si>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</si>
  <si>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</si>
  <si>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</si>
  <si>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</si>
  <si>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</si>
  <si>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</si>
  <si>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</si>
  <si>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</si>
  <si>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</si>
  <si>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</si>
  <si>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</si>
  <si>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</si>
  <si>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</si>
  <si>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</si>
  <si>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</si>
  <si>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</si>
  <si>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</si>
  <si>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</si>
  <si>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</si>
  <si>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</si>
  <si>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</si>
  <si>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</si>
  <si>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</si>
  <si>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</si>
  <si>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</si>
  <si>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</si>
  <si>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</si>
  <si>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</si>
  <si>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</si>
  <si>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</si>
  <si>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</si>
  <si>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</si>
  <si>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</si>
  <si>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</si>
  <si>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</si>
  <si>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</si>
  <si>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</si>
  <si>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</si>
  <si>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</si>
  <si>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</si>
  <si>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</si>
  <si>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</si>
  <si>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</si>
  <si>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</si>
  <si>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</si>
  <si>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</si>
  <si>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</si>
  <si>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</si>
  <si>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</si>
  <si>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</si>
  <si>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</si>
  <si>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</si>
  <si>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</si>
  <si>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</si>
  <si>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</si>
  <si>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</si>
  <si>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</si>
  <si>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</si>
  <si>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</si>
  <si>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</si>
  <si>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</si>
  <si>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</si>
  <si>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</si>
  <si>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</si>
  <si>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</si>
  <si>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</si>
  <si>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</si>
  <si>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</si>
  <si>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</si>
  <si>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</si>
  <si>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</si>
  <si>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</si>
  <si>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</si>
  <si>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</si>
  <si>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</si>
  <si>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</si>
  <si>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</si>
  <si>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</si>
  <si>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</si>
  <si>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</si>
  <si>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</si>
  <si>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</si>
  <si>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</si>
  <si>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</si>
  <si>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</si>
  <si>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</si>
  <si>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</si>
  <si>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</si>
  <si>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</si>
  <si>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</si>
  <si>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</si>
  <si>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</si>
  <si>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</si>
  <si>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</si>
  <si>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</si>
  <si>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</si>
  <si>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</si>
  <si>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</si>
  <si>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</si>
  <si>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</si>
  <si>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</si>
  <si>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</si>
  <si>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</si>
  <si>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</si>
  <si>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</si>
  <si>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</si>
  <si>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</si>
  <si>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</si>
  <si>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</si>
  <si>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</si>
  <si>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</si>
  <si>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</si>
  <si>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</si>
  <si>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</si>
  <si>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</si>
  <si>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</si>
  <si>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</si>
  <si>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</si>
  <si>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</si>
  <si>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</si>
  <si>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</si>
  <si>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</si>
  <si>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</si>
  <si>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</si>
  <si>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</si>
  <si>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</si>
  <si>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</si>
  <si>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</si>
  <si>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</si>
  <si>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</si>
  <si>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</si>
  <si>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</si>
  <si>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</si>
  <si>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</si>
  <si>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</si>
  <si>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</si>
  <si>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</si>
  <si>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</si>
  <si>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</si>
  <si>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</si>
  <si>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</si>
  <si>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</si>
  <si>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</si>
  <si>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</si>
  <si>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</si>
  <si>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</si>
  <si>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</si>
  <si>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</si>
  <si>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</si>
  <si>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</si>
  <si>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</si>
  <si>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</si>
  <si>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</si>
  <si>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</si>
  <si>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</si>
  <si>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</si>
  <si>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</si>
  <si>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</si>
  <si>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</si>
  <si>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</si>
  <si>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</si>
  <si>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</si>
  <si>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</si>
  <si>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</si>
  <si>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</si>
  <si>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</si>
  <si>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</si>
  <si>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</si>
  <si>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</si>
  <si>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</si>
  <si>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</si>
  <si>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</si>
  <si>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</si>
  <si>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</si>
  <si>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</si>
  <si>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</si>
  <si>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</si>
  <si>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</si>
  <si>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</si>
  <si>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</si>
  <si>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</si>
  <si>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</si>
  <si>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</si>
  <si>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</si>
  <si>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</si>
  <si>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</si>
  <si>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</si>
  <si>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</si>
  <si>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</si>
  <si>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</si>
  <si>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</si>
  <si>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</si>
  <si>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</si>
  <si>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</si>
  <si>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</si>
  <si>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</si>
  <si>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</si>
  <si>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</si>
  <si>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</si>
  <si>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</si>
  <si>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</si>
  <si>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</si>
  <si>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</si>
  <si>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</si>
  <si>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</si>
  <si>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</si>
  <si>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</si>
  <si>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</si>
  <si>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</si>
  <si>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</si>
  <si>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</si>
  <si>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</si>
  <si>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</si>
  <si>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</si>
  <si>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</si>
  <si>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</si>
  <si>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</si>
  <si>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</si>
  <si>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</si>
  <si>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</si>
  <si>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</si>
  <si>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</si>
  <si>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</si>
  <si>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</si>
  <si>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</si>
  <si>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</si>
  <si>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</si>
  <si>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</si>
  <si>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</si>
  <si>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</si>
  <si>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</si>
  <si>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</si>
  <si>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</si>
  <si>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</si>
  <si>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</si>
  <si>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</si>
  <si>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</si>
  <si>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</si>
  <si>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</si>
  <si>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</si>
  <si>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</si>
  <si>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</si>
  <si>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</si>
  <si>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</si>
  <si>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</si>
  <si>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</si>
  <si>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</si>
  <si>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</si>
  <si>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</si>
  <si>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</si>
  <si>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</si>
  <si>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</si>
  <si>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</si>
  <si>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</si>
  <si>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</si>
  <si>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</si>
  <si>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</si>
  <si>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</si>
  <si>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</si>
  <si>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</si>
  <si>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</si>
  <si>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</si>
  <si>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</si>
  <si>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</si>
  <si>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</si>
  <si>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</si>
  <si>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</si>
  <si>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</si>
  <si>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</si>
  <si>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</si>
  <si>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</si>
  <si>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</si>
  <si>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</si>
  <si>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</si>
  <si>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</si>
  <si>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</si>
  <si>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</si>
  <si>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</si>
  <si>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</si>
  <si>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</si>
  <si>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</si>
  <si>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</si>
  <si>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</si>
  <si>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</si>
  <si>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</si>
  <si>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</si>
  <si>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</si>
  <si>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</si>
  <si>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</si>
  <si>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</si>
  <si>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</si>
  <si>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</si>
  <si>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</si>
  <si>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</si>
  <si>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</si>
  <si>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</si>
  <si>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</si>
  <si>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</si>
  <si>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</si>
  <si>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</si>
  <si>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</si>
  <si>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</si>
  <si>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</si>
  <si>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</si>
  <si>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</si>
  <si>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</si>
  <si>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</si>
  <si>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</si>
  <si>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</si>
  <si>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</si>
  <si>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</si>
  <si>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</si>
  <si>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</si>
  <si>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</si>
  <si>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</si>
  <si>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</si>
  <si>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</si>
  <si>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</si>
  <si>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</si>
  <si>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</si>
  <si>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</si>
  <si>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</si>
  <si>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</si>
  <si>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</si>
  <si>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</si>
  <si>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</si>
  <si>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</si>
  <si>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</si>
  <si>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</si>
  <si>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</si>
  <si>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</si>
  <si>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</si>
  <si>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</si>
  <si>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</si>
  <si>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</si>
  <si>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</si>
  <si>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</si>
  <si>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</si>
  <si>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</si>
  <si>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</si>
  <si>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</si>
  <si>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</si>
  <si>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</si>
  <si>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</si>
  <si>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</si>
  <si>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</si>
  <si>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</si>
  <si>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</si>
  <si>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</si>
  <si>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</si>
  <si>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</si>
  <si>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</si>
  <si>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</si>
  <si>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</si>
  <si>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</si>
  <si>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</si>
  <si>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</si>
  <si>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</si>
  <si>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</si>
  <si>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</si>
  <si>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</si>
  <si>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</si>
  <si>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</si>
  <si>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</si>
  <si>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</si>
  <si>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</si>
  <si>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</si>
  <si>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</si>
  <si>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</si>
  <si>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</si>
  <si>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</si>
  <si>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</si>
  <si>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</si>
  <si>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</si>
  <si>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</si>
  <si>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</si>
  <si>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</si>
  <si>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</si>
  <si>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</si>
  <si>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</si>
  <si>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</si>
  <si>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</si>
  <si>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</si>
  <si>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</si>
  <si>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</si>
  <si>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</si>
  <si>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</si>
  <si>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</si>
  <si>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</si>
  <si>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</si>
  <si>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</si>
  <si>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</si>
  <si>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</si>
  <si>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</si>
  <si>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</si>
  <si>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</si>
  <si>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</si>
  <si>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</si>
  <si>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</si>
  <si>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</si>
  <si>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</si>
  <si>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</si>
  <si>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</si>
  <si>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</si>
  <si>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</si>
  <si>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</si>
  <si>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</si>
  <si>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</si>
  <si>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</si>
  <si>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</si>
  <si>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</si>
  <si>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</si>
  <si>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</si>
  <si>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</si>
  <si>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</si>
  <si>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</si>
  <si>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</si>
  <si>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</si>
  <si>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</si>
  <si>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</si>
  <si>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</si>
  <si>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</si>
  <si>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</si>
  <si>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</si>
  <si>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</si>
  <si>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</si>
  <si>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</si>
  <si>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</si>
  <si>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</si>
  <si>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</si>
  <si>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</si>
  <si>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</si>
  <si>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</si>
  <si>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</si>
  <si>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</si>
  <si>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</si>
  <si>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</si>
  <si>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</si>
  <si>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</si>
  <si>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</si>
  <si>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</si>
  <si>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</si>
  <si>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</si>
  <si>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</si>
  <si>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</si>
  <si>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</si>
  <si>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</si>
  <si>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</si>
  <si>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</si>
  <si>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</si>
  <si>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</si>
  <si>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</si>
  <si>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</si>
  <si>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</si>
  <si>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</si>
  <si>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</si>
  <si>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</si>
  <si>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</si>
  <si>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</si>
  <si>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</si>
  <si>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</si>
  <si>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</si>
  <si>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</si>
  <si>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</si>
  <si>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</si>
  <si>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</si>
  <si>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</si>
  <si>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</si>
  <si>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</si>
  <si>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</si>
  <si>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</si>
  <si>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</si>
  <si>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</si>
  <si>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</si>
  <si>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</si>
  <si>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</si>
  <si>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</si>
  <si>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</si>
  <si>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</si>
  <si>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</si>
  <si>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</si>
  <si>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</si>
  <si>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</si>
  <si>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</si>
  <si>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</si>
  <si>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</si>
  <si>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</si>
  <si>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</si>
  <si>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</si>
  <si>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</si>
  <si>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</si>
  <si>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</si>
  <si>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</si>
  <si>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</si>
  <si>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</si>
  <si>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</si>
  <si>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</si>
  <si>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</si>
  <si>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</si>
  <si>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</si>
  <si>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</si>
  <si>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</si>
  <si>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</si>
  <si>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</si>
  <si>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</si>
  <si>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</si>
  <si>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</si>
  <si>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</si>
  <si>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</si>
  <si>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</si>
  <si>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</si>
  <si>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</si>
  <si>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</si>
  <si>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</si>
  <si>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</si>
  <si>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</si>
  <si>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</si>
  <si>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</si>
  <si>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</si>
  <si>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</si>
  <si>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</si>
  <si>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</si>
  <si>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</si>
  <si>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</si>
  <si>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</si>
  <si>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</si>
  <si>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</si>
  <si>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</si>
  <si>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</si>
  <si>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</si>
  <si>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</si>
  <si>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</si>
  <si>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</si>
  <si>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</si>
  <si>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</si>
  <si>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</si>
  <si>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</si>
  <si>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</si>
  <si>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</si>
  <si>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</si>
  <si>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</si>
  <si>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</si>
  <si>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</si>
  <si>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</si>
  <si>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</si>
  <si>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</si>
  <si>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</si>
  <si>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</si>
  <si>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</si>
  <si>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</si>
  <si>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</si>
  <si>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</si>
  <si>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</si>
  <si>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</si>
  <si>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</si>
  <si>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</si>
  <si>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</si>
  <si>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</si>
  <si>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</si>
  <si>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</si>
  <si>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</si>
  <si>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</si>
  <si>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</si>
  <si>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</si>
  <si>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</si>
  <si>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</si>
  <si>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</si>
  <si>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</si>
  <si>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</si>
  <si>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</si>
  <si>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</si>
  <si>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</si>
  <si>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</si>
  <si>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</si>
  <si>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</si>
  <si>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</si>
  <si>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</si>
  <si>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</si>
  <si>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</si>
  <si>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</si>
  <si>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</si>
  <si>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</si>
  <si>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</si>
  <si>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</si>
  <si>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</si>
  <si>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</si>
  <si>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</si>
  <si>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</si>
  <si>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</si>
  <si>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</si>
  <si>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</si>
  <si>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</si>
  <si>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</si>
  <si>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</si>
  <si>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</si>
  <si>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</si>
  <si>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</si>
  <si>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</si>
  <si>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</si>
  <si>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</si>
  <si>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</si>
  <si>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</si>
  <si>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</si>
  <si>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</si>
  <si>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</si>
  <si>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</si>
  <si>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</si>
  <si>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</si>
  <si>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</si>
  <si>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</si>
  <si>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</si>
  <si>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</si>
  <si>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</si>
  <si>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</si>
  <si>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</si>
  <si>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</si>
  <si>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</si>
  <si>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</si>
  <si>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</si>
  <si>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</si>
  <si>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</si>
  <si>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</si>
  <si>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</si>
  <si>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</si>
  <si>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</si>
  <si>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</si>
  <si>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</si>
  <si>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</si>
  <si>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</si>
  <si>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</si>
  <si>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</si>
  <si>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</si>
  <si>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</si>
  <si>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</si>
  <si>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</si>
  <si>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</si>
  <si>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</si>
  <si>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</si>
  <si>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</si>
  <si>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</si>
  <si>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</si>
  <si>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</si>
  <si>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</si>
  <si>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</si>
  <si>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</si>
  <si>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</si>
  <si>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</si>
  <si>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</si>
  <si>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</si>
  <si>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</si>
  <si>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</si>
  <si>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</si>
  <si>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</si>
  <si>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</si>
  <si>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</si>
  <si>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</si>
  <si>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</si>
  <si>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</si>
  <si>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</si>
  <si>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</si>
  <si>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</si>
  <si>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</si>
  <si>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</si>
  <si>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</si>
  <si>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</si>
  <si>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</si>
  <si>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</si>
  <si>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</si>
  <si>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</si>
  <si>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</si>
  <si>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</si>
  <si>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</si>
  <si>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</si>
  <si>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</si>
  <si>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</si>
  <si>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</si>
  <si>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</si>
  <si>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</si>
  <si>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</si>
  <si>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</si>
  <si>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</si>
  <si>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</si>
  <si>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</si>
  <si>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</si>
  <si>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</si>
  <si>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</si>
  <si>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</si>
  <si>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</si>
  <si>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</si>
  <si>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</si>
  <si>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</si>
  <si>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</si>
  <si>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</si>
  <si>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</si>
  <si>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</si>
  <si>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</si>
  <si>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</si>
  <si>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</si>
  <si>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</si>
  <si>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</si>
  <si>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</si>
  <si>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</si>
  <si>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</si>
  <si>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</si>
  <si>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</si>
  <si>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</si>
  <si>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</si>
  <si>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</si>
  <si>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</si>
  <si>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</si>
  <si>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</si>
  <si>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</si>
  <si>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</si>
  <si>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</si>
  <si>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</si>
  <si>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</si>
  <si>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</si>
  <si>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</si>
  <si>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</si>
  <si>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</si>
  <si>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</si>
  <si>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</si>
  <si>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</si>
  <si>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</si>
  <si>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</si>
  <si>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</si>
  <si>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</si>
  <si>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</si>
  <si>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</si>
  <si>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</si>
  <si>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</si>
  <si>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</si>
  <si>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</si>
  <si>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</si>
  <si>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</si>
  <si>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</si>
  <si>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</si>
  <si>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</si>
  <si>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</si>
  <si>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</si>
  <si>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</si>
  <si>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</si>
  <si>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</si>
  <si>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</si>
  <si>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</si>
  <si>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</si>
  <si>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</si>
  <si>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</si>
  <si>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</si>
  <si>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</si>
  <si>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</si>
  <si>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</si>
  <si>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</si>
  <si>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</si>
  <si>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</si>
  <si>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</si>
  <si>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</si>
  <si>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</si>
  <si>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</si>
  <si>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</si>
  <si>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</si>
  <si>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</si>
  <si>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</si>
  <si>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</si>
  <si>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</si>
  <si>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</si>
  <si>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</si>
  <si>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</si>
  <si>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</si>
  <si>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</si>
  <si>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</si>
  <si>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</si>
  <si>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</si>
  <si>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</si>
  <si>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</si>
  <si>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</si>
  <si>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</si>
  <si>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</si>
  <si>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</si>
  <si>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</si>
  <si>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</si>
  <si>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</si>
  <si>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</si>
  <si>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</si>
  <si>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</si>
  <si>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</si>
  <si>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</si>
  <si>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</si>
  <si>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</si>
  <si>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</si>
  <si>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</si>
  <si>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</si>
  <si>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</si>
  <si>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</si>
  <si>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</si>
  <si>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</si>
  <si>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</si>
  <si>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</si>
  <si>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</si>
  <si>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</si>
  <si>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</si>
  <si>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</si>
  <si>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</si>
  <si>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</si>
  <si>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</si>
  <si>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</si>
  <si>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</si>
  <si>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</si>
  <si>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</si>
  <si>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</si>
  <si>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</si>
  <si>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</si>
  <si>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</si>
  <si>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</si>
  <si>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</si>
  <si>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</si>
  <si>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</si>
  <si>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</si>
  <si>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</si>
  <si>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</si>
  <si>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</si>
  <si>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</si>
  <si>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</si>
  <si>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</si>
  <si>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</si>
  <si>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</si>
  <si>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</si>
  <si>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</si>
  <si>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</si>
  <si>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</si>
  <si>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</si>
  <si>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</si>
  <si>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</si>
  <si>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</si>
  <si>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</si>
  <si>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</si>
  <si>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</si>
  <si>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</si>
  <si>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</si>
  <si>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</si>
  <si>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</si>
  <si>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</si>
  <si>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</si>
  <si>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</si>
  <si>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</si>
  <si>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</si>
  <si>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</si>
  <si>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</si>
  <si>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</si>
  <si>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</si>
  <si>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</si>
  <si>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</si>
  <si>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</si>
  <si>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</si>
  <si>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</si>
  <si>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</si>
  <si>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</si>
  <si>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</si>
  <si>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</si>
  <si>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</si>
  <si>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</si>
  <si>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</si>
  <si>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</si>
  <si>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</si>
  <si>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</si>
  <si>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</si>
  <si>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</si>
  <si>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</si>
  <si>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</si>
  <si>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</si>
  <si>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</si>
  <si>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</si>
  <si>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</si>
  <si>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</si>
  <si>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</si>
  <si>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</si>
  <si>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</si>
  <si>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</si>
  <si>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</si>
  <si>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</si>
  <si>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</si>
  <si>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</si>
  <si>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</si>
  <si>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</si>
  <si>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</si>
  <si>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</si>
  <si>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</si>
  <si>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</si>
  <si>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</si>
  <si>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</si>
  <si>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</si>
  <si>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</si>
  <si>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</si>
  <si>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</si>
  <si>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</si>
  <si>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</si>
  <si>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</si>
  <si>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</si>
  <si>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</si>
  <si>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</si>
  <si>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</si>
  <si>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</si>
  <si>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</si>
  <si>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</si>
  <si>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</si>
  <si>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</si>
  <si>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</si>
  <si>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</si>
  <si>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</si>
  <si>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</si>
  <si>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</si>
  <si>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</si>
  <si>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</si>
  <si>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</si>
  <si>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</si>
  <si>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</si>
  <si>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</si>
  <si>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</si>
  <si>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</si>
  <si>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</si>
  <si>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</si>
  <si>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</si>
  <si>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</si>
  <si>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</si>
  <si>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</si>
  <si>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</si>
  <si>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</si>
  <si>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</si>
  <si>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</si>
  <si>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</si>
  <si>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</si>
  <si>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</si>
  <si>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</si>
  <si>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</si>
  <si>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</si>
  <si>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</si>
  <si>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</si>
  <si>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</si>
  <si>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</si>
  <si>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</si>
  <si>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</si>
  <si>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</si>
  <si>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</si>
  <si>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</si>
  <si>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</si>
  <si>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</si>
  <si>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</si>
  <si>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</si>
  <si>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</si>
  <si>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</si>
  <si>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</si>
  <si>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</si>
  <si>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</si>
  <si>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</si>
  <si>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</si>
  <si>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</si>
  <si>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</si>
  <si>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</si>
  <si>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</si>
  <si>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</si>
  <si>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</si>
  <si>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</si>
  <si>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</si>
  <si>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</si>
  <si>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</si>
  <si>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</si>
  <si>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</si>
  <si>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</si>
  <si>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</si>
  <si>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</si>
  <si>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</si>
  <si>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</si>
  <si>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</si>
  <si>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</si>
  <si>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</si>
  <si>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</si>
  <si>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</si>
  <si>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</si>
  <si>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</si>
  <si>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</si>
  <si>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</si>
  <si>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</si>
  <si>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</si>
  <si>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</si>
  <si>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</si>
  <si>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</si>
  <si>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</si>
  <si>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</si>
  <si>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</si>
  <si>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</si>
  <si>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</si>
  <si>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</si>
  <si>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</si>
  <si>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</si>
  <si>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</si>
  <si>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</si>
  <si>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</si>
  <si>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</si>
  <si>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</si>
  <si>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</si>
  <si>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</si>
  <si>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</si>
  <si>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</si>
  <si>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</si>
  <si>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</si>
  <si>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</si>
  <si>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</si>
  <si>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</si>
  <si>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</si>
  <si>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</si>
  <si>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</si>
  <si>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</si>
  <si>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</si>
  <si>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</si>
  <si>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</si>
  <si>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</si>
  <si>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</si>
  <si>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</si>
  <si>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</si>
  <si>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</si>
  <si>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</si>
  <si>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</si>
  <si>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</si>
  <si>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</si>
  <si>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</si>
  <si>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</si>
  <si>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</si>
  <si>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</si>
  <si>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</si>
  <si>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</si>
  <si>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</si>
  <si>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</si>
  <si>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</si>
  <si>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</si>
  <si>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</si>
  <si>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</si>
  <si>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</si>
  <si>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</si>
  <si>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</si>
  <si>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</si>
  <si>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</si>
  <si>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</si>
  <si>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</si>
  <si>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</si>
  <si>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</si>
  <si>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</si>
  <si>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</si>
  <si>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</si>
  <si>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</si>
  <si>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</si>
  <si>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</si>
  <si>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</si>
  <si>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</si>
  <si>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</si>
  <si>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</si>
  <si>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</si>
  <si>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</si>
  <si>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</si>
  <si>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</si>
  <si>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</si>
  <si>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</si>
  <si>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</si>
  <si>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</si>
  <si>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</si>
  <si>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</si>
  <si>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</si>
  <si>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</si>
  <si>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</si>
  <si>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</si>
  <si>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</si>
  <si>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</si>
  <si>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</si>
  <si>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</si>
  <si>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</si>
  <si>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</si>
  <si>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</si>
  <si>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</si>
  <si>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</si>
  <si>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</si>
  <si>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</si>
  <si>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</si>
  <si>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</si>
  <si>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</si>
  <si>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</si>
  <si>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</si>
  <si>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</si>
  <si>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</si>
  <si>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</si>
  <si>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</si>
  <si>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</si>
  <si>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</si>
  <si>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</si>
  <si>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</si>
  <si>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</si>
  <si>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</si>
  <si>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</si>
  <si>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</si>
  <si>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</si>
  <si>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</si>
  <si>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</si>
  <si>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</si>
  <si>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</si>
  <si>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</si>
  <si>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</si>
  <si>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</si>
  <si>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</si>
  <si>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</si>
  <si>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</si>
  <si>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</si>
  <si>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</si>
  <si>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</si>
  <si>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</si>
  <si>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</si>
  <si>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</si>
  <si>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</si>
  <si>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</si>
  <si>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</si>
  <si>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</si>
  <si>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</si>
  <si>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</si>
  <si>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</si>
  <si>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</si>
  <si>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</si>
  <si>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</si>
  <si>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</si>
  <si>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</si>
  <si>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</si>
  <si>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</si>
  <si>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</si>
  <si>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</si>
  <si>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</si>
  <si>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</si>
  <si>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</si>
  <si>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</si>
  <si>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</si>
  <si>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</si>
  <si>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</si>
  <si>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</si>
  <si>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</si>
  <si>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</si>
  <si>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</si>
  <si>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</si>
  <si>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</si>
  <si>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</si>
  <si>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</si>
  <si>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</si>
  <si>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</si>
  <si>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</si>
  <si>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</si>
  <si>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</si>
  <si>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</si>
  <si>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</si>
  <si>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</si>
  <si>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</si>
  <si>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</si>
  <si>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</si>
  <si>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</si>
  <si>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</si>
  <si>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</si>
  <si>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</si>
  <si>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</si>
  <si>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</si>
  <si>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</si>
  <si>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</si>
  <si>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</si>
  <si>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</si>
  <si>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</si>
  <si>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</si>
  <si>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</si>
  <si>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</si>
  <si>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</si>
  <si>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</si>
  <si>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</si>
  <si>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</si>
  <si>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</si>
  <si>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</si>
  <si>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</si>
  <si>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</si>
  <si>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</si>
  <si>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</si>
  <si>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</si>
  <si>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</si>
  <si>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</si>
  <si>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</si>
  <si>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</si>
  <si>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</si>
  <si>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</si>
  <si>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</si>
  <si>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</si>
  <si>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</si>
  <si>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</si>
  <si>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</si>
  <si>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</si>
  <si>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</si>
  <si>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</si>
  <si>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</si>
  <si>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</si>
  <si>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</si>
  <si>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</si>
  <si>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</si>
  <si>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</si>
  <si>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</si>
  <si>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</si>
  <si>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</si>
  <si>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</si>
  <si>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</si>
  <si>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</si>
  <si>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</si>
  <si>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</si>
  <si>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</si>
  <si>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</si>
  <si>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</si>
  <si>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</si>
  <si>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</si>
  <si>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</si>
  <si>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</si>
  <si>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</si>
  <si>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</si>
  <si>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</si>
  <si>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</si>
  <si>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</si>
  <si>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</si>
  <si>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</si>
  <si>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</si>
  <si>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</si>
  <si>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</si>
  <si>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</si>
  <si>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</si>
  <si>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</si>
  <si>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</si>
  <si>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</si>
  <si>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</si>
  <si>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</si>
  <si>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</si>
  <si>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</si>
  <si>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</si>
  <si>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</si>
  <si>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</si>
  <si>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</si>
  <si>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</si>
  <si>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</si>
  <si>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</si>
  <si>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</si>
  <si>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</si>
  <si>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</si>
  <si>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</si>
  <si>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</si>
  <si>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</si>
  <si>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</si>
  <si>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</si>
  <si>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</si>
  <si>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</si>
  <si>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</si>
  <si>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</si>
  <si>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</si>
  <si>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</si>
  <si>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</si>
  <si>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</si>
  <si>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</si>
  <si>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</si>
  <si>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</si>
  <si>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</si>
  <si>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</si>
  <si>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</si>
  <si>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</si>
  <si>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</si>
  <si>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</si>
  <si>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</si>
  <si>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</si>
  <si>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</si>
  <si>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</si>
  <si>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</si>
  <si>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</si>
  <si>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</si>
  <si>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</si>
  <si>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</si>
  <si>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</si>
  <si>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</si>
  <si>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</si>
  <si>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</si>
  <si>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</si>
  <si>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</si>
  <si>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</si>
  <si>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</si>
  <si>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</si>
  <si>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</si>
  <si>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</si>
  <si>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</si>
  <si>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</si>
  <si>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</si>
  <si>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</si>
  <si>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</si>
  <si>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</si>
  <si>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</si>
  <si>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</si>
  <si>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</si>
  <si>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</si>
  <si>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</si>
  <si>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</si>
  <si>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</si>
  <si>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</si>
  <si>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</si>
  <si>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</si>
  <si>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</si>
  <si>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</si>
  <si>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</si>
  <si>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</si>
  <si>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</si>
  <si>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</si>
  <si>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</si>
  <si>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</si>
  <si>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</si>
  <si>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</si>
  <si>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</si>
  <si>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</si>
  <si>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</si>
  <si>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</si>
  <si>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</si>
  <si>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</si>
  <si>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</si>
  <si>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</si>
  <si>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</si>
  <si>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</si>
  <si>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</si>
  <si>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</si>
  <si>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</si>
  <si>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</si>
  <si>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</si>
  <si>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</si>
  <si>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</si>
  <si>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</si>
  <si>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</si>
  <si>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</si>
  <si>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</si>
  <si>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</si>
  <si>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</si>
  <si>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</si>
  <si>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</si>
  <si>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</si>
  <si>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</si>
  <si>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</si>
  <si>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</si>
  <si>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</si>
  <si>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</si>
  <si>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</si>
  <si>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</si>
  <si>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</si>
  <si>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</si>
  <si>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</si>
  <si>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</si>
  <si>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</si>
  <si>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</si>
  <si>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</si>
  <si>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</si>
  <si>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</si>
  <si>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</si>
  <si>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</si>
  <si>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</si>
  <si>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</si>
  <si>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</si>
  <si>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</si>
  <si>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</si>
  <si>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</si>
  <si>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</si>
  <si>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</si>
  <si>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</si>
  <si>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</si>
  <si>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</si>
  <si>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</si>
  <si>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</si>
  <si>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</si>
  <si>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</si>
  <si>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</si>
  <si>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</si>
  <si>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</si>
  <si>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</si>
  <si>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</si>
  <si>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</si>
  <si>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</si>
  <si>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</si>
  <si>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</si>
  <si>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</si>
  <si>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</si>
  <si>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</si>
  <si>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</si>
  <si>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</si>
  <si>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</si>
  <si>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</si>
  <si>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</si>
  <si>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</si>
  <si>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</si>
  <si>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</si>
  <si>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</si>
  <si>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</si>
  <si>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</si>
  <si>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</si>
  <si>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</si>
  <si>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</si>
  <si>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</si>
  <si>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</si>
  <si>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</si>
  <si>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</si>
  <si>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</si>
  <si>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</si>
  <si>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</si>
  <si>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</si>
  <si>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</si>
  <si>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</si>
  <si>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</si>
  <si>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</si>
  <si>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</si>
  <si>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</si>
  <si>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</si>
  <si>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</si>
  <si>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</si>
  <si>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</si>
  <si>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</si>
  <si>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</si>
  <si>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</si>
  <si>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</si>
  <si>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</si>
  <si>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</si>
  <si>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</si>
  <si>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</si>
  <si>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</si>
  <si>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</si>
  <si>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</si>
  <si>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</si>
  <si>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</si>
  <si>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</si>
  <si>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</si>
  <si>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</si>
  <si>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</si>
  <si>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</si>
  <si>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</si>
  <si>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</si>
  <si>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</si>
  <si>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</si>
  <si>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</si>
  <si>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</si>
  <si>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</si>
  <si>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</si>
  <si>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</si>
  <si>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</si>
  <si>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</si>
  <si>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</si>
  <si>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</si>
  <si>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</si>
  <si>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</si>
  <si>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</si>
  <si>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</si>
  <si>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</si>
  <si>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</si>
  <si>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</si>
  <si>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</si>
  <si>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</si>
  <si>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</si>
  <si>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</si>
  <si>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</si>
  <si>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</si>
  <si>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</si>
  <si>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</si>
  <si>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</si>
  <si>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</si>
  <si>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</si>
  <si>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</si>
  <si>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</si>
  <si>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</si>
  <si>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</si>
  <si>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</si>
  <si>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</si>
  <si>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</si>
  <si>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</si>
  <si>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</si>
  <si>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</si>
  <si>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</si>
  <si>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</si>
  <si>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</si>
  <si>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</si>
  <si>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</si>
  <si>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</si>
  <si>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</si>
  <si>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</si>
  <si>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</si>
  <si>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</si>
  <si>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</si>
  <si>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</si>
  <si>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</si>
  <si>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</si>
  <si>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</si>
  <si>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</si>
  <si>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</si>
  <si>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</si>
  <si>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</si>
  <si>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</si>
  <si>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</si>
  <si>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</si>
  <si>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</si>
  <si>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</si>
  <si>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</si>
  <si>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</si>
  <si>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</si>
  <si>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</si>
  <si>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</si>
  <si>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</si>
  <si>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</si>
  <si>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</si>
  <si>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</si>
  <si>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</si>
  <si>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</si>
  <si>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</si>
  <si>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</si>
  <si>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</si>
  <si>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</si>
  <si>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</si>
  <si>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</si>
  <si>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</si>
  <si>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</si>
  <si>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</si>
  <si>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</si>
  <si>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</si>
  <si>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</si>
  <si>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</si>
  <si>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</si>
  <si>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</si>
  <si>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</si>
  <si>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</si>
  <si>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</si>
  <si>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</si>
  <si>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</si>
  <si>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</si>
  <si>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</si>
  <si>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</si>
  <si>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</si>
  <si>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</si>
  <si>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</si>
  <si>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</si>
  <si>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</si>
  <si>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</si>
  <si>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</si>
  <si>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</si>
  <si>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</si>
  <si>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</si>
  <si>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</si>
  <si>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</si>
  <si>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</si>
  <si>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</si>
  <si>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</si>
  <si>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</si>
  <si>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</si>
  <si>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</si>
  <si>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</si>
  <si>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</si>
  <si>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</si>
  <si>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</si>
  <si>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</si>
  <si>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</si>
  <si>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</si>
  <si>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</si>
  <si>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</si>
  <si>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</si>
  <si>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</si>
  <si>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</si>
  <si>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</si>
  <si>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</si>
  <si>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</si>
  <si>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</si>
  <si>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</si>
  <si>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</si>
  <si>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</si>
  <si>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</si>
  <si>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</si>
  <si>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</si>
  <si>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</si>
  <si>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</si>
  <si>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</si>
  <si>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</si>
  <si>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</si>
  <si>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</si>
  <si>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</si>
  <si>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</si>
  <si>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</si>
  <si>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</si>
  <si>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</si>
  <si>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</si>
  <si>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</si>
  <si>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</si>
  <si>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</si>
  <si>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</si>
  <si>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</si>
  <si>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</si>
  <si>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</si>
  <si>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</si>
  <si>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</si>
  <si>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</si>
  <si>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</si>
  <si>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</si>
  <si>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</si>
  <si>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</si>
  <si>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</si>
  <si>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</si>
  <si>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</si>
  <si>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</si>
  <si>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</si>
  <si>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</si>
  <si>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</si>
  <si>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</si>
  <si>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</si>
  <si>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</si>
  <si>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</si>
  <si>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</si>
  <si>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</si>
  <si>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</si>
  <si>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</si>
  <si>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</si>
  <si>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</si>
  <si>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</si>
  <si>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</si>
  <si>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</si>
  <si>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</si>
  <si>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</si>
  <si>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</si>
  <si>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</si>
  <si>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</si>
  <si>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</si>
  <si>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</si>
  <si>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</si>
  <si>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</si>
  <si>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</si>
  <si>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</si>
  <si>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</si>
  <si>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</si>
  <si>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</si>
  <si>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</si>
  <si>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</si>
  <si>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</si>
  <si>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</si>
  <si>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</si>
  <si>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</si>
  <si>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</si>
  <si>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</si>
  <si>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</si>
  <si>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</si>
  <si>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</si>
  <si>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</si>
  <si>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</si>
  <si>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</si>
  <si>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</si>
  <si>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</si>
  <si>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</si>
  <si>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</si>
  <si>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</si>
  <si>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</si>
  <si>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</si>
  <si>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</si>
  <si>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</si>
  <si>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</si>
  <si>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</si>
  <si>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</si>
  <si>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</si>
  <si>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</si>
  <si>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</si>
  <si>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</si>
  <si>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</si>
  <si>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</si>
  <si>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</si>
  <si>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</si>
  <si>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</si>
  <si>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</si>
  <si>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</si>
  <si>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</si>
  <si>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</si>
  <si>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</si>
  <si>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</si>
  <si>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</si>
  <si>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</si>
  <si>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</si>
  <si>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</si>
  <si>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</si>
  <si>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</si>
  <si>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</si>
  <si>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</si>
  <si>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</si>
  <si>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</si>
  <si>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</si>
  <si>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</si>
  <si>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</si>
  <si>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</si>
  <si>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</si>
  <si>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</si>
  <si>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</si>
  <si>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</si>
  <si>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</si>
  <si>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</si>
  <si>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</si>
  <si>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</si>
  <si>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</si>
  <si>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</si>
  <si>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</si>
  <si>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</si>
  <si>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</si>
  <si>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</si>
  <si>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</si>
  <si>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</si>
  <si>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</si>
  <si>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</si>
  <si>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</si>
  <si>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</si>
  <si>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</si>
  <si>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</si>
  <si>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</si>
  <si>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</si>
  <si>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</si>
  <si>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</si>
  <si>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</si>
  <si>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</si>
  <si>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</si>
  <si>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</si>
  <si>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</si>
  <si>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</si>
  <si>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</si>
  <si>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</si>
  <si>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</si>
  <si>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</si>
  <si>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</si>
  <si>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</si>
  <si>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</si>
  <si>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</si>
  <si>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</si>
  <si>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</si>
  <si>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</si>
  <si>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</si>
  <si>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</si>
  <si>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</si>
  <si>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</si>
  <si>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</si>
  <si>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</si>
  <si>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</si>
  <si>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</si>
  <si>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</si>
  <si>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</si>
  <si>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</si>
  <si>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</si>
  <si>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</si>
  <si>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</si>
  <si>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</si>
  <si>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</si>
  <si>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</si>
  <si>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</si>
  <si>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</si>
  <si>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</si>
  <si>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</si>
  <si>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</si>
  <si>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</si>
  <si>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</si>
  <si>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</si>
  <si>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</si>
  <si>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</si>
  <si>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</si>
  <si>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</si>
  <si>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</si>
  <si>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</si>
  <si>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</si>
  <si>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</si>
  <si>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</si>
  <si>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</si>
  <si>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</si>
  <si>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</si>
  <si>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</si>
  <si>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</si>
  <si>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</si>
  <si>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</si>
  <si>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</si>
  <si>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</si>
  <si>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</si>
  <si>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</si>
  <si>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</si>
  <si>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</si>
  <si>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</si>
  <si>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</si>
  <si>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</si>
  <si>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</si>
  <si>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</si>
  <si>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</si>
  <si>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</si>
  <si>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</si>
  <si>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</si>
  <si>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</si>
  <si>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</si>
  <si>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</si>
  <si>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</si>
  <si>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</si>
  <si>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</si>
  <si>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</si>
  <si>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</si>
  <si>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</si>
  <si>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</si>
  <si>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</si>
  <si>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</si>
  <si>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</si>
  <si>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</si>
  <si>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</si>
  <si>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</si>
  <si>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</si>
  <si>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</si>
  <si>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</si>
  <si>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</si>
  <si>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</si>
  <si>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</si>
  <si>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</si>
  <si>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</si>
  <si>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</si>
  <si>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</si>
  <si>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</si>
  <si>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</si>
  <si>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</si>
  <si>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</si>
  <si>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</si>
  <si>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</si>
  <si>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</si>
  <si>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</si>
  <si>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</si>
  <si>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</si>
  <si>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</si>
  <si>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</si>
  <si>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</si>
  <si>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</si>
  <si>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</si>
  <si>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</si>
  <si>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</si>
  <si>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</si>
  <si>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</si>
  <si>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</si>
  <si>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</si>
  <si>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</si>
  <si>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</si>
  <si>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</si>
  <si>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</si>
  <si>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</si>
  <si>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</si>
  <si>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</si>
  <si>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</si>
  <si>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</si>
  <si>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</si>
  <si>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</si>
  <si>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</si>
  <si>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</si>
  <si>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</si>
  <si>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</si>
  <si>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</si>
  <si>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</si>
  <si>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</si>
  <si>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</si>
  <si>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</si>
  <si>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</si>
  <si>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</si>
  <si>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</si>
  <si>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</si>
  <si>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</si>
  <si>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</si>
  <si>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</si>
  <si>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</si>
  <si>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</si>
  <si>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</si>
  <si>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</si>
  <si>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</si>
  <si>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</si>
  <si>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</si>
  <si>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</si>
  <si>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</si>
  <si>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</si>
  <si>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</si>
  <si>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</si>
  <si>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</si>
  <si>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</si>
  <si>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</si>
  <si>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</si>
  <si>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</si>
  <si>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</si>
  <si>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</si>
  <si>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</si>
  <si>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</si>
  <si>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</si>
  <si>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</si>
  <si>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</si>
  <si>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</si>
  <si>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</si>
  <si>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</si>
  <si>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</si>
  <si>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</si>
  <si>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</si>
  <si>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</si>
  <si>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</si>
  <si>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</si>
  <si>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</si>
  <si>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</si>
  <si>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</si>
  <si>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</si>
  <si>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</si>
  <si>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</si>
  <si>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</si>
  <si>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</si>
  <si>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</si>
  <si>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</si>
  <si>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</si>
  <si>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</si>
  <si>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</si>
  <si>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</si>
  <si>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</si>
  <si>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</si>
  <si>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</si>
  <si>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</si>
  <si>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</si>
  <si>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</si>
  <si>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</si>
  <si>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</si>
  <si>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</si>
  <si>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</si>
  <si>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</si>
  <si>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</si>
  <si>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</si>
  <si>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</si>
  <si>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</si>
  <si>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</si>
  <si>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</si>
  <si>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</si>
  <si>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</si>
  <si>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</si>
  <si>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</si>
  <si>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</si>
  <si>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</si>
  <si>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</si>
  <si>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</si>
  <si>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</si>
  <si>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</si>
  <si>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</si>
  <si>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</si>
  <si>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</si>
  <si>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</si>
  <si>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</si>
  <si>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</si>
  <si>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</si>
  <si>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</si>
  <si>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</si>
  <si>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</si>
  <si>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</si>
  <si>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</si>
  <si>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</si>
  <si>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</si>
  <si>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</si>
  <si>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</si>
  <si>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</si>
  <si>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</si>
  <si>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</si>
  <si>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</si>
  <si>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</si>
  <si>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</si>
  <si>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</si>
  <si>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</si>
  <si>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</si>
  <si>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</si>
  <si>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</si>
  <si>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</si>
  <si>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</si>
  <si>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</si>
  <si>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</si>
  <si>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</si>
  <si>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</si>
  <si>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</si>
  <si>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</si>
  <si>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</si>
  <si>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</si>
  <si>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</si>
  <si>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</si>
  <si>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</si>
  <si>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</si>
  <si>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</si>
  <si>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</si>
  <si>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</si>
  <si>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</si>
  <si>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</si>
  <si>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</si>
  <si>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</si>
  <si>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</si>
  <si>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</si>
  <si>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</si>
  <si>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</si>
  <si>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</si>
  <si>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</si>
  <si>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</si>
  <si>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</si>
  <si>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</si>
  <si>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</si>
  <si>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</si>
  <si>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</si>
  <si>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</si>
  <si>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</si>
  <si>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</si>
  <si>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</si>
  <si>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</si>
  <si>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</si>
  <si>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</si>
  <si>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</si>
  <si>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</si>
  <si>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</si>
  <si>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</si>
  <si>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</si>
  <si>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</si>
  <si>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</si>
  <si>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</si>
  <si>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</si>
  <si>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</si>
  <si>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</si>
  <si>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</si>
  <si>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</si>
  <si>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</si>
  <si>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</si>
  <si>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</si>
  <si>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</si>
  <si>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</si>
  <si>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</si>
  <si>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</si>
  <si>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</si>
  <si>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</si>
  <si>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</si>
  <si>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</si>
  <si>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</si>
  <si>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</si>
  <si>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</si>
  <si>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</si>
  <si>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</si>
  <si>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</si>
  <si>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</si>
  <si>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</si>
  <si>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</si>
  <si>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</si>
  <si>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</si>
  <si>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</si>
  <si>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</si>
  <si>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</si>
  <si>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</si>
  <si>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</si>
  <si>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</si>
  <si>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</si>
  <si>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</si>
  <si>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</si>
  <si>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</si>
  <si>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</si>
  <si>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</si>
  <si>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</si>
  <si>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</si>
  <si>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</si>
  <si>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</si>
  <si>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</si>
  <si>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</si>
  <si>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</si>
  <si>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</si>
  <si>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</si>
  <si>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</si>
  <si>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</si>
  <si>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</si>
  <si>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</si>
  <si>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</si>
  <si>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</si>
  <si>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</si>
  <si>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</si>
  <si>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</si>
  <si>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</si>
  <si>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</si>
  <si>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</si>
  <si>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</si>
  <si>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</si>
  <si>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</si>
  <si>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</si>
  <si>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</si>
  <si>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</si>
  <si>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</si>
  <si>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</si>
  <si>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</si>
  <si>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</si>
  <si>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</si>
  <si>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</si>
  <si>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</si>
  <si>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</si>
  <si>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</si>
  <si>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</si>
  <si>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</si>
  <si>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</si>
  <si>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</si>
  <si>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</si>
  <si>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</si>
  <si>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</si>
  <si>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</si>
  <si>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</si>
  <si>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</si>
  <si>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</si>
  <si>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</si>
  <si>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</si>
  <si>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</si>
  <si>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</si>
  <si>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</si>
  <si>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</si>
  <si>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</si>
  <si>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</si>
  <si>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</si>
  <si>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</si>
  <si>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</si>
  <si>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</si>
  <si>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</si>
  <si>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</si>
  <si>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</si>
  <si>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</si>
  <si>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</si>
  <si>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</si>
  <si>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</si>
  <si>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</si>
  <si>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</si>
  <si>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</si>
  <si>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</si>
  <si>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</si>
  <si>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</si>
  <si>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</si>
  <si>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</si>
  <si>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</si>
  <si>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</si>
  <si>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</si>
  <si>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</si>
  <si>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</si>
  <si>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</si>
  <si>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</si>
  <si>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</si>
  <si>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</si>
  <si>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</si>
  <si>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</si>
  <si>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</si>
  <si>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</si>
  <si>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</si>
  <si>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</si>
  <si>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</si>
  <si>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</si>
  <si>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</si>
  <si>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</si>
  <si>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</si>
  <si>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</si>
  <si>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</si>
  <si>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</si>
  <si>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</si>
  <si>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</si>
  <si>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</si>
  <si>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</si>
  <si>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</si>
  <si>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</si>
  <si>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</si>
  <si>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</si>
  <si>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</si>
  <si>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</si>
  <si>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</si>
  <si>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</si>
  <si>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</si>
  <si>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</si>
  <si>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</si>
  <si>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</si>
  <si>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</si>
  <si>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</si>
  <si>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</si>
  <si>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</si>
  <si>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</si>
  <si>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</si>
  <si>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</si>
  <si>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</si>
  <si>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</si>
  <si>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</si>
  <si>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</si>
  <si>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</si>
  <si>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</si>
  <si>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</si>
  <si>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</si>
  <si>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</si>
  <si>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</si>
  <si>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</si>
  <si>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</si>
  <si>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</si>
  <si>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</si>
  <si>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</si>
  <si>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</si>
  <si>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</si>
  <si>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</si>
  <si>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</si>
  <si>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</si>
  <si>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</si>
  <si>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</si>
  <si>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</si>
  <si>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</si>
  <si>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</si>
  <si>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</si>
  <si>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</si>
  <si>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</si>
  <si>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</si>
  <si>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</si>
  <si>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</si>
  <si>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</si>
  <si>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</si>
  <si>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</si>
  <si>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</si>
  <si>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</si>
  <si>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</si>
  <si>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</si>
  <si>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</si>
  <si>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</si>
  <si>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</si>
  <si>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</si>
  <si>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</si>
  <si>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</si>
  <si>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</si>
  <si>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</si>
  <si>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</si>
  <si>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</si>
  <si>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</si>
  <si>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</si>
  <si>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</si>
  <si>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</si>
  <si>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</si>
  <si>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</si>
  <si>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</si>
  <si>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</si>
  <si>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</si>
  <si>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</si>
  <si>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</si>
  <si>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</si>
  <si>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</si>
  <si>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</si>
  <si>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</si>
  <si>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</si>
  <si>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</si>
  <si>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</si>
  <si>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</si>
  <si>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</si>
  <si>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</si>
  <si>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</si>
  <si>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</si>
  <si>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</si>
  <si>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</si>
  <si>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</si>
  <si>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</si>
  <si>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</si>
  <si>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</si>
  <si>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</si>
  <si>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</si>
  <si>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</si>
  <si>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</si>
  <si>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</si>
  <si>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</si>
  <si>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</si>
  <si>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</si>
  <si>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</si>
  <si>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</si>
  <si>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</si>
  <si>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</si>
  <si>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</si>
  <si>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</si>
  <si>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</si>
  <si>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</si>
  <si>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</si>
  <si>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</si>
  <si>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</si>
  <si>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</si>
  <si>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</si>
  <si>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</si>
  <si>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</si>
  <si>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</si>
  <si>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</si>
  <si>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</si>
  <si>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</si>
  <si>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</si>
  <si>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</si>
  <si>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</si>
  <si>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</si>
  <si>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</si>
  <si>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</si>
  <si>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</si>
  <si>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</si>
  <si>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</si>
  <si>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</si>
  <si>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</si>
  <si>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</si>
  <si>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</si>
  <si>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</si>
  <si>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</si>
  <si>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</si>
  <si>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</si>
  <si>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</si>
  <si>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</si>
  <si>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</si>
  <si>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</si>
  <si>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</si>
  <si>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</si>
  <si>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</si>
  <si>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</si>
  <si>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</si>
  <si>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</si>
  <si>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</si>
  <si>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</si>
  <si>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</si>
  <si>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</si>
  <si>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</si>
  <si>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</si>
  <si>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</si>
  <si>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</si>
  <si>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</si>
  <si>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</si>
  <si>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</si>
  <si>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</si>
  <si>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</si>
  <si>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</si>
  <si>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</si>
  <si>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</si>
  <si>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</si>
  <si>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</si>
  <si>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</si>
  <si>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</si>
  <si>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</si>
  <si>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</si>
  <si>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</si>
  <si>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</si>
  <si>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</si>
  <si>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</si>
  <si>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</si>
  <si>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</si>
  <si>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</si>
  <si>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</si>
  <si>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</si>
  <si>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</si>
  <si>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</si>
  <si>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</si>
  <si>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</si>
  <si>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</si>
  <si>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</si>
  <si>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</si>
  <si>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</si>
  <si>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</si>
  <si>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</si>
  <si>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</si>
  <si>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</si>
  <si>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</si>
  <si>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</si>
  <si>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</si>
  <si>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</si>
  <si>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</si>
  <si>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</si>
  <si>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</si>
  <si>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</si>
  <si>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</si>
  <si>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</si>
  <si>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</si>
  <si>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</si>
  <si>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</si>
  <si>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</si>
  <si>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</si>
  <si>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</si>
  <si>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</si>
  <si>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</si>
  <si>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</si>
  <si>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</si>
  <si>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</si>
  <si>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</si>
  <si>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</si>
  <si>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</si>
  <si>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</si>
  <si>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</si>
  <si>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</si>
  <si>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</si>
  <si>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</si>
  <si>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</si>
  <si>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</si>
  <si>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</si>
  <si>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</si>
  <si>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</si>
  <si>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</si>
  <si>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</si>
  <si>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</si>
  <si>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</si>
  <si>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</si>
  <si>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</si>
  <si>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</si>
  <si>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</si>
  <si>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</si>
  <si>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</si>
  <si>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</si>
  <si>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</si>
  <si>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</si>
  <si>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</si>
  <si>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</si>
  <si>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</si>
  <si>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</si>
  <si>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</si>
  <si>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</si>
  <si>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</si>
  <si>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</si>
  <si>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</si>
  <si>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</si>
  <si>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</si>
  <si>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</si>
  <si>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</si>
  <si>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</si>
  <si>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</si>
  <si>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</si>
  <si>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</si>
  <si>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</si>
  <si>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</si>
  <si>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</si>
  <si>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</si>
  <si>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</si>
  <si>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</si>
  <si>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</si>
  <si>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</si>
  <si>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</si>
  <si>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</si>
  <si>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</si>
  <si>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</si>
  <si>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</si>
  <si>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</si>
  <si>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</si>
  <si>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</si>
  <si>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</si>
  <si>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</si>
  <si>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</si>
  <si>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</si>
  <si>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</si>
  <si>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</si>
  <si>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</si>
  <si>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</si>
  <si>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</si>
  <si>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</si>
  <si>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</si>
  <si>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</si>
  <si>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</si>
  <si>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</si>
  <si>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</si>
  <si>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</si>
  <si>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</si>
  <si>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</si>
  <si>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</si>
  <si>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</si>
  <si>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</si>
  <si>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</si>
  <si>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</si>
  <si>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</si>
  <si>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</si>
  <si>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</si>
  <si>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</si>
  <si>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</si>
  <si>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</si>
  <si>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</si>
  <si>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</si>
  <si>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</si>
  <si>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</si>
  <si>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</si>
  <si>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</si>
  <si>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</si>
  <si>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</si>
  <si>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</si>
  <si>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</si>
  <si>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</si>
  <si>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</si>
  <si>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</si>
  <si>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</si>
  <si>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</si>
  <si>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</si>
  <si>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</si>
  <si>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</si>
  <si>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</si>
  <si>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</si>
  <si>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</si>
  <si>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</si>
  <si>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</si>
  <si>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</si>
  <si>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</si>
  <si>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</si>
  <si>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</si>
  <si>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</si>
  <si>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</si>
  <si>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</si>
  <si>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</si>
  <si>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</si>
  <si>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</si>
  <si>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</si>
  <si>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</si>
  <si>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</si>
  <si>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</si>
  <si>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</si>
  <si>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</si>
  <si>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</si>
  <si>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</si>
  <si>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</si>
  <si>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</si>
  <si>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</si>
  <si>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</si>
  <si>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</si>
  <si>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</si>
  <si>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</si>
  <si>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</si>
  <si>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</si>
  <si>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</si>
  <si>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</si>
  <si>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</si>
  <si>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</si>
  <si>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</si>
  <si>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</si>
  <si>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</si>
  <si>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</si>
  <si>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</si>
  <si>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</si>
  <si>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</si>
  <si>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</si>
  <si>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</si>
  <si>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</si>
  <si>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</si>
  <si>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</si>
  <si>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</si>
  <si>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</si>
  <si>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</si>
  <si>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</si>
  <si>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</si>
  <si>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</si>
  <si>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</si>
  <si>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</si>
  <si>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</si>
  <si>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</si>
  <si>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</si>
  <si>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</si>
  <si>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</si>
  <si>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</si>
  <si>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</si>
  <si>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</si>
  <si>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</si>
  <si>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</si>
  <si>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</si>
  <si>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</si>
  <si>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</si>
  <si>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</si>
  <si>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</si>
  <si>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</si>
  <si>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</si>
  <si>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</si>
  <si>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</si>
  <si>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</si>
  <si>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</si>
  <si>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</si>
  <si>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</si>
  <si>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</si>
  <si>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</si>
  <si>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</si>
  <si>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</si>
  <si>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</si>
  <si>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</si>
  <si>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</si>
  <si>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</si>
  <si>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</si>
  <si>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</si>
  <si>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</si>
  <si>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</si>
  <si>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</si>
  <si>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</si>
  <si>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</si>
  <si>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</si>
  <si>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</si>
  <si>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</si>
  <si>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</si>
  <si>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</si>
  <si>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</si>
  <si>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</si>
  <si>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</si>
  <si>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</si>
  <si>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</si>
  <si>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</si>
  <si>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</si>
  <si>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</si>
  <si>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</si>
  <si>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</si>
  <si>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</si>
  <si>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</si>
  <si>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</si>
  <si>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</si>
  <si>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</si>
  <si>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</si>
  <si>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</si>
  <si>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</si>
  <si>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</si>
  <si>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</si>
  <si>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</si>
  <si>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</si>
  <si>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</si>
  <si>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</si>
  <si>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</si>
  <si>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</si>
  <si>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</si>
  <si>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</si>
  <si>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</si>
  <si>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</si>
  <si>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</si>
  <si>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</si>
  <si>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</si>
  <si>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</si>
  <si>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</si>
  <si>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</si>
  <si>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</si>
  <si>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</si>
  <si>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</si>
  <si>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</si>
  <si>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</si>
  <si>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</si>
  <si>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</si>
  <si>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</si>
  <si>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</si>
  <si>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</si>
  <si>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</si>
  <si>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</si>
  <si>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</si>
  <si>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</si>
  <si>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</si>
  <si>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</si>
  <si>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</si>
  <si>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</si>
  <si>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</si>
  <si>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</si>
  <si>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</si>
  <si>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</si>
  <si>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</si>
  <si>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</si>
  <si>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</si>
  <si>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</si>
  <si>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</si>
  <si>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</si>
  <si>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</si>
  <si>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</si>
  <si>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</si>
  <si>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</si>
  <si>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</si>
  <si>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</si>
  <si>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</si>
  <si>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</si>
  <si>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</si>
  <si>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</si>
  <si>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</si>
  <si>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</si>
  <si>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</si>
  <si>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</si>
  <si>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</si>
  <si>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</si>
  <si>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</si>
  <si>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</si>
  <si>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</si>
  <si>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</si>
  <si>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</si>
  <si>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</si>
  <si>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</si>
  <si>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</si>
  <si>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</si>
  <si>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</si>
  <si>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</si>
  <si>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</si>
  <si>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</si>
  <si>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</si>
  <si>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</si>
  <si>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</si>
  <si>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</si>
  <si>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</si>
  <si>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</si>
  <si>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</si>
  <si>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</si>
  <si>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</si>
  <si>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</si>
  <si>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</si>
  <si>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</si>
  <si>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</si>
  <si>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</si>
  <si>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</si>
  <si>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</si>
  <si>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</si>
  <si>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</si>
  <si>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</si>
  <si>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</si>
  <si>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</si>
  <si>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</si>
  <si>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</si>
  <si>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</si>
  <si>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</si>
  <si>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</si>
  <si>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</si>
  <si>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</si>
  <si>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</si>
  <si>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</si>
  <si>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</si>
  <si>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</si>
  <si>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</si>
  <si>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</si>
  <si>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</si>
  <si>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</si>
  <si>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</si>
  <si>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</si>
  <si>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</si>
  <si>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</si>
  <si>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</si>
  <si>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</si>
  <si>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</si>
  <si>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</si>
  <si>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</si>
  <si>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</si>
  <si>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</si>
  <si>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</si>
  <si>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</si>
  <si>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</si>
  <si>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</si>
  <si>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</si>
  <si>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</si>
  <si>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</si>
  <si>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</si>
  <si>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</si>
  <si>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</si>
  <si>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</si>
  <si>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</si>
  <si>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</si>
  <si>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</si>
  <si>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</si>
  <si>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</si>
  <si>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</si>
  <si>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</si>
  <si>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</si>
  <si>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</si>
  <si>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</si>
  <si>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</si>
  <si>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</si>
  <si>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</si>
  <si>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</si>
  <si>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</si>
  <si>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</si>
  <si>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</si>
  <si>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</si>
  <si>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</si>
  <si>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</si>
  <si>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</si>
  <si>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</si>
  <si>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</si>
  <si>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</si>
  <si>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</si>
  <si>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</si>
  <si>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</si>
  <si>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</si>
  <si>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</si>
  <si>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</si>
  <si>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</si>
  <si>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</si>
  <si>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</si>
  <si>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</si>
  <si>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</si>
  <si>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</si>
  <si>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</si>
  <si>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</si>
  <si>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</si>
  <si>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</si>
  <si>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</si>
  <si>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</si>
  <si>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</si>
  <si>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</si>
  <si>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</si>
  <si>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</si>
  <si>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</si>
  <si>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</si>
  <si>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</si>
  <si>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</si>
  <si>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</si>
  <si>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</si>
  <si>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</si>
  <si>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</si>
  <si>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</si>
  <si>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</si>
  <si>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</si>
  <si>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</si>
  <si>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</si>
  <si>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</si>
  <si>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</si>
  <si>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</si>
  <si>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</si>
  <si>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</si>
  <si>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</si>
  <si>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</si>
  <si>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</si>
  <si>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</si>
  <si>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</si>
  <si>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</si>
  <si>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</si>
  <si>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</si>
  <si>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</si>
  <si>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</si>
  <si>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</si>
  <si>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</si>
  <si>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</si>
  <si>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</si>
  <si>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</si>
  <si>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</si>
  <si>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</si>
  <si>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</si>
  <si>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</si>
  <si>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</si>
  <si>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</si>
  <si>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</si>
  <si>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</si>
  <si>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</si>
  <si>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</si>
  <si>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</si>
  <si>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</si>
  <si>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</si>
  <si>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</si>
  <si>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</si>
  <si>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</si>
  <si>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</si>
  <si>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</si>
  <si>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</si>
  <si>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</si>
  <si>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</si>
  <si>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</si>
  <si>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</si>
  <si>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</si>
  <si>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</si>
  <si>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</si>
  <si>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</si>
  <si>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</si>
  <si>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</si>
  <si>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</si>
  <si>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</si>
  <si>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</si>
  <si>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</si>
  <si>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</si>
  <si>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</si>
  <si>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</si>
  <si>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</si>
  <si>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</si>
  <si>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</si>
  <si>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</si>
  <si>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</si>
  <si>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</si>
  <si>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</si>
  <si>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</si>
  <si>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</si>
  <si>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</si>
  <si>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</si>
  <si>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</si>
  <si>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</si>
  <si>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</si>
  <si>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</si>
  <si>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</si>
  <si>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</si>
  <si>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</si>
  <si>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</si>
  <si>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</si>
  <si>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</si>
  <si>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</si>
  <si>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</si>
  <si>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</si>
  <si>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</si>
  <si>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</si>
  <si>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</si>
  <si>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</si>
  <si>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</si>
  <si>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</si>
  <si>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</si>
  <si>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</si>
  <si>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</si>
  <si>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</si>
  <si>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</si>
  <si>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</si>
  <si>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</si>
  <si>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</si>
  <si>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</si>
  <si>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</si>
  <si>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</si>
  <si>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</si>
  <si>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</si>
  <si>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</si>
  <si>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</si>
  <si>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</si>
  <si>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</si>
  <si>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</si>
  <si>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</si>
  <si>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</si>
  <si>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</si>
  <si>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</si>
  <si>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</si>
  <si>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</si>
  <si>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</si>
  <si>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</si>
  <si>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</si>
  <si>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</si>
  <si>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</si>
  <si>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</si>
  <si>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</si>
  <si>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</si>
  <si>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</si>
  <si>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</si>
  <si>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</si>
  <si>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</si>
  <si>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</si>
  <si>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</si>
  <si>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</si>
  <si>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</si>
  <si>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</si>
  <si>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</si>
  <si>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</si>
  <si>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</si>
  <si>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</si>
  <si>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</si>
  <si>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</si>
  <si>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</si>
  <si>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</si>
  <si>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</si>
  <si>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</si>
  <si>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</si>
  <si>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</si>
  <si>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</si>
  <si>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</si>
  <si>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</si>
  <si>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</si>
  <si>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</si>
  <si>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</si>
  <si>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</si>
  <si>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</si>
  <si>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</si>
  <si>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</si>
  <si>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</si>
  <si>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</si>
  <si>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</si>
  <si>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</si>
  <si>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</si>
  <si>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</si>
  <si>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</si>
  <si>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</si>
  <si>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</si>
  <si>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</si>
  <si>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</si>
  <si>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</si>
  <si>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</si>
  <si>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</si>
  <si>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</si>
  <si>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</si>
  <si>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</si>
  <si>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</si>
  <si>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</si>
  <si>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</si>
  <si>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</si>
  <si>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</si>
  <si>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</si>
  <si>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</si>
  <si>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</si>
  <si>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</si>
  <si>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</si>
  <si>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</si>
  <si>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</si>
  <si>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</si>
  <si>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</si>
  <si>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</si>
  <si>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</si>
  <si>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</si>
  <si>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</si>
  <si>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</si>
  <si>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</si>
  <si>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</si>
  <si>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</si>
  <si>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</si>
  <si>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</si>
  <si>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</si>
  <si>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</si>
  <si>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</si>
  <si>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</si>
  <si>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</si>
  <si>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</si>
  <si>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</si>
  <si>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</si>
  <si>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</si>
  <si>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</si>
  <si>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</si>
  <si>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</si>
  <si>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</si>
  <si>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</si>
  <si>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</si>
  <si>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</si>
  <si>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</si>
  <si>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</si>
  <si>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</si>
  <si>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</si>
  <si>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</si>
  <si>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</si>
  <si>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</si>
  <si>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</si>
  <si>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</si>
  <si>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</si>
  <si>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</si>
  <si>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</si>
  <si>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</si>
  <si>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</si>
  <si>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</si>
  <si>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</si>
  <si>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</si>
  <si>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</si>
  <si>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</si>
  <si>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</si>
  <si>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</si>
  <si>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</si>
  <si>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</si>
  <si>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</si>
  <si>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</si>
  <si>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</si>
  <si>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</si>
  <si>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</si>
  <si>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</si>
  <si>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</si>
  <si>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</si>
  <si>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</si>
  <si>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</si>
  <si>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</si>
  <si>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</si>
  <si>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</si>
  <si>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</si>
  <si>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</si>
  <si>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</si>
  <si>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</si>
  <si>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</si>
  <si>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</si>
  <si>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</si>
  <si>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</si>
  <si>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</si>
  <si>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</si>
  <si>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</si>
  <si>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</si>
  <si>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</si>
  <si>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</si>
  <si>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</si>
  <si>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</si>
  <si>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</si>
  <si>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</si>
  <si>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</si>
  <si>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</si>
  <si>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</si>
  <si>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</si>
  <si>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</si>
  <si>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</si>
  <si>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</si>
  <si>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</si>
  <si>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</si>
  <si>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</si>
  <si>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</si>
  <si>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</si>
  <si>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</si>
  <si>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</si>
  <si>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</si>
  <si>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</si>
  <si>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</si>
  <si>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</si>
  <si>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</si>
  <si>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</si>
  <si>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</si>
  <si>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</si>
  <si>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</si>
  <si>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</si>
  <si>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</si>
  <si>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</si>
  <si>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</si>
  <si>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</si>
  <si>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</si>
  <si>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</si>
  <si>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</si>
  <si>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</si>
  <si>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</si>
  <si>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</si>
  <si>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</si>
  <si>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</si>
  <si>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</si>
  <si>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</si>
  <si>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</si>
  <si>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</si>
  <si>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</si>
  <si>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</si>
  <si>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</si>
  <si>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</si>
  <si>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</si>
  <si>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</si>
  <si>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</si>
  <si>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</si>
  <si>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</si>
  <si>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</si>
  <si>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</si>
  <si>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</si>
  <si>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</si>
  <si>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</si>
  <si>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</si>
  <si>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</si>
  <si>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</si>
  <si>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</si>
  <si>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</si>
  <si>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</si>
  <si>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</si>
  <si>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</si>
  <si>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</si>
  <si>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</si>
  <si>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</si>
  <si>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</si>
  <si>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</si>
  <si>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</si>
  <si>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</si>
  <si>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</si>
  <si>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</si>
  <si>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</si>
  <si>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</si>
  <si>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</si>
  <si>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</si>
  <si>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</si>
  <si>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</si>
  <si>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</si>
  <si>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</si>
  <si>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</si>
  <si>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</si>
  <si>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</si>
  <si>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</si>
  <si>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</si>
  <si>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</si>
  <si>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</si>
  <si>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</si>
  <si>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</si>
  <si>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</si>
  <si>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</si>
  <si>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</si>
  <si>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</si>
  <si>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</si>
  <si>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</si>
  <si>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</si>
  <si>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</si>
  <si>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</si>
  <si>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</si>
  <si>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</si>
  <si>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</si>
  <si>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</si>
  <si>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</si>
  <si>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</si>
  <si>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</si>
  <si>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</si>
  <si>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</si>
  <si>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</si>
  <si>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</si>
  <si>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</si>
  <si>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</si>
  <si>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</si>
  <si>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</si>
  <si>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</si>
  <si>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</si>
  <si>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</si>
  <si>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</si>
  <si>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</si>
  <si>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</si>
  <si>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</si>
  <si>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</si>
  <si>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</si>
  <si>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</si>
  <si>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</si>
  <si>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</si>
  <si>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</si>
  <si>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</si>
  <si>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</si>
  <si>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</si>
  <si>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</si>
  <si>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</si>
  <si>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</si>
  <si>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</si>
  <si>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</si>
  <si>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</si>
  <si>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</si>
  <si>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</si>
  <si>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</si>
  <si>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</si>
  <si>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</si>
  <si>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</si>
  <si>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</si>
  <si>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</si>
  <si>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</si>
  <si>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</si>
  <si>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</si>
  <si>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</si>
  <si>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</si>
  <si>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</si>
  <si>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</si>
  <si>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</si>
  <si>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</si>
  <si>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</si>
  <si>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</si>
  <si>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</si>
  <si>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</si>
  <si>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</si>
  <si>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</si>
  <si>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</si>
  <si>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</si>
  <si>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</si>
  <si>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</si>
  <si>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</si>
  <si>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</si>
  <si>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</si>
  <si>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</si>
  <si>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</si>
  <si>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</si>
  <si>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</si>
  <si>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</si>
  <si>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</si>
  <si>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</si>
  <si>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</si>
  <si>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</si>
  <si>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</si>
  <si>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</si>
  <si>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</si>
  <si>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</si>
  <si>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</si>
  <si>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</si>
  <si>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</si>
  <si>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</si>
  <si>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</si>
  <si>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</si>
  <si>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</si>
  <si>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</si>
  <si>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</si>
  <si>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</si>
  <si>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</si>
  <si>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</si>
  <si>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</si>
  <si>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</si>
  <si>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</si>
  <si>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</si>
  <si>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</si>
  <si>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</si>
  <si>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</si>
  <si>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</si>
  <si>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</si>
  <si>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</si>
  <si>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</si>
  <si>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</si>
  <si>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</si>
  <si>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</si>
  <si>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</si>
  <si>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</si>
  <si>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</si>
  <si>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</si>
  <si>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</si>
  <si>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</si>
  <si>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</si>
  <si>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</si>
  <si>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</si>
  <si>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</si>
  <si>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</si>
  <si>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</si>
  <si>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</si>
  <si>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</si>
  <si>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</si>
  <si>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</si>
  <si>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</si>
  <si>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</si>
  <si>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</si>
  <si>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</si>
  <si>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</si>
  <si>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</si>
  <si>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</si>
  <si>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</si>
  <si>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</si>
  <si>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</si>
  <si>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</si>
  <si>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</si>
  <si>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</si>
  <si>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</si>
  <si>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</si>
  <si>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</si>
  <si>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</si>
  <si>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</si>
  <si>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</si>
  <si>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</si>
  <si>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</si>
  <si>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</si>
  <si>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</si>
  <si>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</si>
  <si>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</si>
  <si>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</si>
  <si>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</si>
  <si>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</si>
  <si>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</si>
  <si>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</si>
  <si>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</si>
  <si>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</si>
  <si>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</si>
  <si>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</si>
  <si>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</si>
  <si>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</si>
  <si>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</si>
  <si>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</si>
  <si>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</si>
  <si>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</si>
  <si>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</si>
  <si>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</si>
  <si>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</si>
  <si>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</si>
  <si>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</si>
  <si>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</si>
  <si>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</si>
  <si>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</si>
  <si>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</si>
  <si>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</si>
  <si>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</si>
  <si>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</si>
  <si>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</si>
  <si>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</si>
  <si>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</si>
  <si>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</si>
  <si>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</si>
  <si>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</si>
  <si>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</si>
  <si>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</si>
  <si>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</si>
  <si>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</si>
  <si>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</si>
  <si>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</si>
  <si>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</si>
  <si>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</si>
  <si>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</si>
  <si>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</si>
  <si>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</si>
  <si>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</si>
  <si>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</si>
  <si>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</si>
  <si>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</si>
  <si>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</si>
  <si>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</si>
  <si>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</si>
  <si>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</si>
  <si>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</si>
  <si>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</si>
  <si>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</si>
  <si>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</si>
  <si>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</si>
  <si>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</si>
  <si>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</si>
  <si>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</si>
  <si>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</si>
  <si>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</si>
  <si>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</si>
  <si>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</si>
  <si>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</si>
  <si>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</si>
  <si>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</si>
  <si>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</si>
  <si>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</si>
  <si>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</si>
  <si>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</si>
  <si>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</si>
  <si>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</si>
  <si>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</si>
  <si>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</si>
  <si>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</si>
  <si>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</si>
  <si>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</si>
  <si>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</si>
  <si>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</si>
  <si>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</si>
  <si>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</si>
  <si>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</si>
  <si>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</si>
  <si>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</si>
  <si>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</si>
  <si>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</si>
  <si>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</si>
  <si>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</si>
  <si>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</si>
  <si>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</si>
  <si>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</si>
  <si>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</si>
  <si>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</si>
  <si>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</si>
  <si>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</si>
  <si>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</si>
  <si>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</si>
  <si>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</si>
  <si>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</si>
  <si>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</si>
  <si>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</si>
  <si>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</si>
  <si>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</si>
  <si>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</si>
  <si>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</si>
  <si>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</si>
  <si>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</si>
  <si>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</si>
  <si>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</si>
  <si>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</si>
  <si>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</si>
  <si>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</si>
  <si>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</si>
  <si>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</si>
  <si>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</si>
  <si>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</si>
  <si>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</si>
  <si>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</si>
  <si>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</si>
  <si>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</si>
  <si>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</si>
  <si>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</si>
  <si>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</si>
  <si>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</si>
  <si>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</si>
  <si>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</si>
  <si>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</si>
  <si>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</si>
  <si>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</si>
  <si>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</si>
  <si>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</si>
  <si>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</si>
  <si>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</si>
  <si>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</si>
  <si>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</si>
  <si>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</si>
  <si>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</si>
  <si>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</si>
  <si>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</si>
  <si>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</si>
  <si>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</si>
  <si>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</si>
  <si>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</si>
  <si>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</si>
  <si>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</si>
  <si>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</si>
  <si>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</si>
  <si>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</si>
  <si>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</si>
  <si>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</si>
  <si>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</si>
  <si>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</si>
  <si>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</si>
  <si>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</si>
  <si>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</si>
  <si>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</si>
  <si>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</si>
  <si>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</si>
  <si>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</si>
  <si>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</si>
  <si>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</si>
  <si>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</si>
  <si>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</si>
  <si>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</si>
  <si>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</si>
  <si>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</si>
  <si>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</si>
  <si>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</si>
  <si>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</si>
  <si>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</si>
  <si>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</si>
  <si>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</si>
  <si>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</si>
  <si>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</si>
  <si>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</si>
  <si>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</si>
  <si>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</si>
  <si>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</si>
  <si>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</si>
  <si>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</si>
  <si>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</si>
  <si>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</si>
  <si>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</si>
  <si>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</si>
  <si>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</si>
  <si>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</si>
  <si>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</si>
  <si>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</si>
  <si>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</si>
  <si>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</si>
  <si>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</si>
  <si>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</si>
  <si>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</si>
  <si>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</si>
  <si>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</si>
  <si>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</si>
  <si>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</si>
  <si>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</si>
  <si>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</si>
  <si>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</si>
  <si>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</si>
  <si>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</si>
  <si>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</si>
  <si>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</si>
  <si>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</si>
  <si>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</si>
  <si>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</si>
  <si>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</si>
  <si>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</si>
  <si>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</si>
  <si>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</si>
  <si>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</si>
  <si>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</si>
  <si>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</si>
  <si>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</si>
  <si>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</si>
  <si>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</si>
  <si>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</si>
  <si>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</si>
  <si>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</si>
  <si>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</si>
  <si>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</si>
  <si>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</si>
  <si>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</si>
  <si>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</si>
  <si>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</si>
  <si>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</si>
  <si>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</si>
  <si>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</si>
  <si>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</si>
  <si>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</si>
  <si>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</si>
  <si>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</si>
  <si>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</si>
  <si>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</si>
  <si>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</si>
  <si>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</si>
  <si>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</si>
  <si>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</si>
  <si>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</si>
  <si>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</si>
  <si>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</si>
  <si>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</si>
  <si>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</si>
  <si>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</si>
  <si>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</si>
  <si>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</si>
  <si>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</si>
  <si>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</si>
  <si>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</si>
  <si>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</si>
  <si>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</si>
  <si>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</si>
  <si>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</si>
  <si>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</si>
  <si>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</si>
  <si>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</si>
  <si>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</si>
  <si>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</si>
  <si>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</si>
  <si>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</si>
  <si>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</si>
  <si>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</si>
  <si>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</si>
  <si>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</si>
  <si>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</si>
  <si>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</si>
  <si>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</si>
  <si>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</si>
  <si>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</si>
  <si>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</si>
  <si>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</si>
  <si>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</si>
  <si>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</si>
  <si>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</si>
  <si>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</si>
  <si>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</si>
  <si>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</si>
  <si>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</si>
  <si>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</si>
  <si>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</si>
  <si>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</si>
  <si>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</si>
  <si>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</si>
  <si>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</si>
  <si>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</si>
  <si>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</si>
  <si>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</si>
  <si>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</si>
  <si>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</si>
  <si>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</si>
  <si>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</si>
  <si>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</si>
  <si>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</si>
  <si>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</si>
  <si>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</si>
  <si>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</si>
  <si>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</si>
  <si>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</si>
  <si>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</si>
  <si>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</si>
  <si>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</si>
  <si>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</si>
  <si>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</si>
  <si>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</si>
  <si>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</si>
  <si>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</si>
  <si>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</si>
  <si>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</si>
  <si>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</si>
  <si>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</si>
  <si>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</si>
  <si>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</si>
  <si>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</si>
  <si>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</si>
  <si>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</si>
  <si>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</si>
  <si>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</si>
  <si>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</si>
  <si>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</si>
  <si>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</si>
  <si>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</si>
  <si>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</si>
  <si>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</si>
  <si>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</si>
  <si>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</si>
  <si>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</si>
  <si>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</si>
  <si>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</si>
  <si>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</si>
  <si>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</si>
  <si>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</si>
  <si>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</si>
  <si>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</si>
  <si>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</si>
  <si>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</si>
  <si>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</si>
  <si>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</si>
  <si>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</si>
  <si>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</si>
  <si>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</si>
  <si>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</si>
  <si>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</si>
  <si>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</si>
  <si>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</si>
  <si>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</si>
  <si>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</si>
  <si>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</si>
  <si>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</si>
  <si>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</si>
  <si>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</si>
  <si>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</si>
  <si>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</si>
  <si>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</si>
  <si>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</si>
  <si>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</si>
  <si>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</si>
  <si>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</si>
  <si>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</si>
  <si>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</si>
  <si>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</si>
  <si>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</si>
  <si>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</si>
  <si>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</si>
  <si>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</si>
  <si>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</si>
  <si>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</si>
  <si>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</si>
  <si>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</si>
  <si>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</si>
  <si>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</si>
  <si>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</si>
  <si>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</si>
  <si>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</si>
  <si>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</si>
  <si>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</si>
  <si>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</si>
  <si>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</si>
  <si>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</si>
  <si>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</si>
  <si>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</si>
  <si>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</si>
  <si>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</si>
  <si>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</si>
  <si>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</si>
  <si>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</si>
  <si>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</si>
  <si>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</si>
  <si>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</si>
  <si>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</si>
  <si>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</si>
  <si>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</si>
  <si>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</si>
  <si>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</si>
  <si>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</si>
  <si>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</si>
  <si>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</si>
  <si>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</si>
  <si>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</si>
  <si>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</si>
  <si>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</si>
  <si>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</si>
  <si>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</si>
  <si>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</si>
  <si>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</si>
  <si>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</si>
  <si>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</si>
  <si>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</si>
  <si>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</si>
  <si>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</si>
  <si>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</si>
  <si>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</si>
  <si>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</si>
  <si>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</si>
  <si>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</si>
  <si>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</si>
  <si>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</si>
  <si>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</si>
  <si>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</si>
  <si>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</si>
  <si>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</si>
  <si>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</si>
  <si>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</si>
  <si>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</si>
  <si>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</si>
  <si>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</si>
  <si>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</si>
  <si>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</si>
  <si>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</si>
  <si>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</si>
  <si>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</si>
  <si>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</si>
  <si>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</si>
  <si>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</si>
  <si>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</si>
  <si>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</si>
  <si>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</si>
  <si>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</si>
  <si>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</si>
  <si>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</si>
  <si>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</si>
  <si>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</si>
  <si>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</si>
  <si>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</si>
  <si>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</si>
  <si>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</si>
  <si>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</si>
  <si>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</si>
  <si>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</si>
  <si>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</si>
  <si>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</si>
  <si>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</si>
  <si>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</si>
  <si>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</si>
  <si>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</si>
  <si>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</si>
  <si>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</si>
  <si>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</si>
  <si>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</si>
  <si>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</si>
  <si>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</si>
  <si>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</si>
  <si>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</si>
  <si>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</si>
  <si>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</si>
  <si>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</si>
  <si>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</si>
  <si>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</si>
  <si>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</si>
  <si>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</si>
  <si>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</si>
  <si>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</si>
  <si>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</si>
  <si>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</si>
  <si>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</si>
  <si>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</si>
  <si>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</si>
  <si>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</si>
  <si>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</si>
  <si>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</si>
  <si>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</si>
  <si>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</si>
  <si>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</si>
  <si>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</si>
  <si>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</si>
  <si>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</si>
  <si>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</si>
  <si>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</si>
  <si>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</si>
  <si>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</si>
  <si>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</si>
  <si>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</si>
  <si>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</si>
  <si>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</si>
  <si>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</si>
  <si>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</si>
  <si>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</si>
  <si>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</si>
  <si>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</si>
  <si>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</si>
  <si>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</si>
  <si>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</si>
  <si>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</si>
  <si>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</si>
  <si>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</si>
  <si>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</si>
  <si>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</si>
  <si>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</si>
  <si>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</si>
  <si>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</si>
  <si>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</si>
  <si>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</si>
  <si>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</si>
  <si>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</si>
  <si>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</si>
  <si>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</si>
  <si>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</si>
  <si>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</si>
  <si>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</si>
  <si>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</si>
  <si>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</si>
  <si>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</si>
  <si>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</si>
  <si>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</si>
  <si>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</si>
  <si>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</si>
  <si>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</si>
  <si>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</si>
  <si>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</si>
  <si>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</si>
  <si>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</si>
  <si>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</si>
  <si>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</si>
  <si>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</si>
  <si>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</si>
  <si>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</si>
  <si>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</si>
  <si>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</si>
  <si>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</si>
  <si>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</si>
  <si>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</si>
  <si>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</si>
  <si>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</si>
  <si>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</si>
  <si>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</si>
  <si>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</si>
  <si>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</si>
  <si>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</si>
  <si>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</si>
  <si>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</si>
  <si>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</si>
  <si>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</si>
  <si>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</si>
  <si>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</si>
  <si>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</si>
  <si>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</si>
  <si>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</si>
  <si>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</si>
  <si>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</si>
  <si>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</si>
  <si>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</si>
  <si>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</si>
  <si>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</si>
  <si>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</si>
  <si>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</si>
  <si>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</si>
  <si>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</si>
  <si>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</si>
  <si>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</si>
  <si>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</si>
  <si>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</si>
  <si>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</si>
  <si>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</si>
  <si>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</si>
  <si>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</si>
  <si>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</si>
  <si>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</si>
  <si>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</si>
  <si>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</si>
  <si>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</si>
  <si>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</si>
  <si>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</si>
  <si>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</si>
  <si>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</si>
  <si>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</si>
  <si>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</si>
  <si>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</si>
  <si>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</si>
  <si>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</si>
  <si>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</si>
  <si>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</si>
  <si>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</si>
  <si>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</si>
  <si>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</si>
  <si>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</si>
  <si>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</si>
  <si>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</si>
  <si>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</si>
  <si>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</si>
  <si>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</si>
  <si>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</si>
  <si>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</si>
  <si>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</si>
  <si>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</si>
  <si>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</si>
  <si>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</si>
  <si>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</si>
  <si>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</si>
  <si>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</si>
  <si>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</si>
  <si>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</si>
  <si>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</si>
  <si>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</si>
  <si>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</si>
  <si>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</si>
  <si>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</si>
  <si>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</si>
  <si>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</si>
  <si>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</si>
  <si>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</si>
  <si>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</si>
  <si>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</si>
  <si>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</si>
  <si>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</si>
  <si>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</si>
  <si>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</si>
  <si>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</si>
  <si>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</si>
  <si>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</si>
  <si>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</si>
  <si>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</si>
  <si>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</si>
  <si>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</si>
  <si>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</si>
  <si>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</si>
  <si>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</si>
  <si>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</si>
  <si>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</si>
  <si>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</si>
  <si>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</si>
  <si>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</si>
  <si>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</si>
  <si>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</si>
  <si>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</si>
  <si>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</si>
  <si>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</si>
  <si>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</si>
  <si>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</si>
  <si>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</si>
  <si>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</si>
  <si>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</si>
  <si>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</si>
  <si>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</si>
  <si>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</si>
  <si>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</si>
  <si>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</si>
  <si>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</si>
  <si>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</si>
  <si>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</si>
  <si>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</si>
  <si>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</si>
  <si>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</si>
  <si>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</si>
  <si>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</si>
  <si>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</si>
  <si>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</si>
  <si>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</si>
  <si>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</si>
  <si>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</si>
  <si>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</si>
  <si>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</si>
  <si>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</si>
  <si>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</si>
  <si>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</si>
  <si>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</si>
  <si>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</si>
  <si>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</si>
  <si>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</si>
  <si>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</si>
  <si>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</si>
  <si>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</si>
  <si>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</si>
  <si>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</si>
  <si>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</si>
  <si>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</si>
  <si>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</si>
  <si>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</si>
  <si>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</si>
  <si>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</si>
  <si>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</si>
  <si>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</si>
  <si>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</si>
  <si>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</si>
  <si>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</si>
  <si>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</si>
  <si>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</si>
  <si>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</si>
  <si>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</si>
  <si>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</si>
  <si>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</si>
  <si>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</si>
  <si>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</si>
  <si>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</si>
  <si>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</si>
  <si>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</si>
  <si>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</si>
  <si>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</si>
  <si>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</si>
  <si>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</si>
  <si>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</si>
  <si>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</si>
  <si>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</si>
  <si>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</si>
  <si>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</si>
  <si>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</si>
  <si>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</si>
  <si>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</si>
  <si>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</si>
  <si>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</si>
  <si>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</si>
  <si>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</si>
  <si>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</si>
  <si>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</si>
  <si>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</si>
  <si>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</si>
  <si>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</si>
  <si>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</si>
  <si>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</si>
  <si>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</si>
  <si>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</si>
  <si>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</si>
  <si>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</si>
  <si>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</si>
  <si>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</si>
  <si>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</si>
  <si>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</si>
  <si>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</si>
  <si>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</si>
  <si>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</si>
  <si>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</si>
  <si>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</si>
  <si>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</si>
  <si>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</si>
  <si>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</si>
  <si>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</si>
  <si>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</si>
  <si>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</si>
  <si>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</si>
  <si>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</si>
  <si>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</si>
  <si>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</si>
  <si>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</si>
  <si>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</si>
  <si>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</si>
  <si>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</si>
  <si>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</si>
  <si>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</si>
  <si>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</si>
  <si>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</si>
  <si>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</si>
  <si>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</si>
  <si>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</si>
  <si>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</si>
  <si>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</si>
  <si>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</si>
  <si>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</si>
  <si>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</si>
  <si>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</si>
  <si>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</si>
  <si>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</si>
  <si>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</si>
  <si>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</si>
  <si>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</si>
  <si>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</si>
  <si>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</si>
  <si>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</si>
  <si>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</si>
  <si>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</si>
  <si>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</si>
  <si>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</si>
  <si>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</si>
  <si>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</si>
  <si>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</si>
  <si>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</si>
  <si>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</si>
  <si>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</si>
  <si>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</si>
  <si>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</si>
  <si>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</si>
  <si>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</si>
  <si>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</si>
  <si>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</si>
  <si>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</si>
  <si>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</si>
  <si>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</si>
  <si>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</si>
  <si>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</si>
  <si>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</si>
  <si>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</si>
  <si>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</si>
  <si>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</si>
  <si>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</si>
  <si>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</si>
  <si>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</si>
  <si>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</si>
  <si>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</si>
  <si>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</si>
  <si>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</si>
  <si>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</si>
  <si>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</si>
  <si>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</si>
  <si>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</si>
  <si>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</si>
  <si>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</si>
  <si>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</si>
  <si>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</si>
  <si>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</si>
  <si>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</si>
  <si>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</si>
  <si>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</si>
  <si>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</si>
  <si>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</si>
  <si>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</si>
  <si>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</si>
  <si>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</si>
  <si>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</si>
  <si>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</si>
  <si>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</si>
  <si>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</si>
  <si>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</si>
  <si>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</si>
  <si>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</si>
  <si>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</si>
  <si>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</si>
  <si>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</si>
  <si>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</si>
  <si>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</si>
  <si>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</si>
  <si>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</si>
  <si>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</si>
  <si>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</si>
  <si>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</si>
  <si>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</si>
  <si>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</si>
  <si>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</si>
  <si>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</si>
  <si>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</si>
  <si>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</si>
  <si>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</si>
  <si>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</si>
  <si>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</si>
  <si>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</si>
  <si>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</si>
  <si>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</si>
  <si>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</si>
  <si>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</si>
  <si>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</si>
  <si>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</si>
  <si>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</si>
  <si>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</si>
  <si>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</si>
  <si>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</si>
  <si>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</si>
  <si>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</si>
  <si>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</si>
  <si>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</si>
  <si>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</si>
  <si>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</si>
  <si>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</si>
  <si>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</si>
  <si>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</si>
  <si>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</si>
  <si>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</si>
  <si>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</si>
  <si>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</si>
  <si>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</si>
  <si>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</si>
  <si>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</si>
  <si>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</si>
  <si>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</si>
  <si>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</si>
  <si>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</si>
  <si>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</si>
  <si>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</si>
  <si>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</si>
  <si>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</si>
  <si>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</si>
  <si>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</si>
  <si>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</si>
  <si>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</si>
  <si>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</si>
  <si>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</si>
  <si>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</si>
  <si>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</si>
  <si>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</si>
  <si>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</si>
  <si>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</si>
  <si>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</si>
  <si>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</si>
  <si>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</si>
  <si>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</si>
  <si>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</si>
  <si>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</si>
  <si>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</si>
  <si>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</si>
  <si>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</si>
  <si>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</si>
  <si>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</si>
  <si>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</si>
  <si>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</si>
  <si>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</si>
  <si>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</si>
  <si>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</si>
  <si>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</si>
  <si>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</si>
  <si>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</si>
  <si>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</si>
  <si>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</si>
  <si>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</si>
  <si>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</si>
  <si>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</si>
  <si>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</si>
  <si>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</si>
  <si>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</si>
  <si>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</si>
  <si>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</si>
  <si>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</si>
  <si>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</si>
  <si>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</si>
  <si>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</si>
  <si>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</si>
  <si>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</si>
  <si>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</si>
  <si>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</si>
  <si>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</si>
  <si>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</si>
  <si>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</si>
  <si>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</si>
  <si>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</si>
  <si>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</si>
  <si>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</si>
  <si>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</si>
  <si>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</si>
  <si>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</si>
  <si>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</si>
  <si>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</si>
  <si>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</si>
  <si>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</si>
  <si>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</si>
  <si>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</si>
  <si>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</si>
  <si>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</si>
  <si>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</si>
  <si>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</si>
  <si>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</si>
  <si>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</si>
  <si>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</si>
  <si>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</si>
  <si>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</si>
  <si>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</si>
  <si>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</si>
  <si>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</si>
  <si>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</si>
  <si>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</si>
  <si>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</si>
  <si>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</si>
  <si>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</si>
  <si>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</si>
  <si>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</si>
  <si>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</si>
  <si>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</si>
  <si>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</si>
  <si>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</si>
  <si>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</si>
  <si>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</si>
  <si>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</si>
  <si>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</si>
  <si>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</si>
  <si>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</si>
  <si>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</si>
  <si>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</si>
  <si>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</si>
  <si>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</si>
  <si>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</si>
  <si>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</si>
  <si>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</si>
  <si>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</si>
  <si>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</si>
  <si>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</si>
  <si>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</si>
  <si>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</si>
  <si>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</si>
  <si>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</si>
  <si>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</si>
  <si>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</si>
  <si>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</si>
  <si>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</si>
  <si>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</si>
  <si>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</si>
  <si>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</si>
  <si>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</si>
  <si>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</si>
  <si>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</si>
  <si>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</si>
  <si>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</si>
  <si>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</si>
  <si>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</si>
  <si>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</si>
  <si>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</si>
  <si>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</si>
  <si>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</si>
  <si>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</si>
  <si>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</si>
  <si>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</si>
  <si>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</si>
  <si>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</si>
  <si>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</si>
  <si>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</si>
  <si>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</si>
  <si>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</si>
  <si>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</si>
  <si>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</si>
  <si>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</si>
  <si>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</si>
  <si>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</si>
  <si>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</si>
  <si>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</si>
  <si>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</si>
  <si>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</si>
  <si>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</si>
  <si>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</si>
  <si>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</si>
  <si>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</si>
  <si>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</si>
  <si>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</si>
  <si>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</si>
  <si>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</si>
  <si>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</si>
  <si>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</si>
  <si>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</si>
  <si>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</si>
  <si>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</si>
  <si>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</si>
  <si>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</si>
  <si>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</si>
  <si>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</si>
  <si>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</si>
  <si>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</si>
  <si>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</si>
  <si>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</si>
  <si>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</si>
  <si>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</si>
  <si>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</si>
  <si>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</si>
  <si>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</si>
  <si>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</si>
  <si>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</si>
  <si>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</si>
  <si>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</si>
  <si>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</si>
  <si>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</si>
  <si>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</si>
  <si>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</si>
  <si>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</si>
  <si>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</si>
  <si>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</si>
  <si>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</si>
  <si>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</si>
  <si>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</si>
  <si>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</si>
  <si>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</si>
  <si>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</si>
  <si>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</si>
  <si>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</si>
  <si>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</si>
  <si>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</si>
  <si>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</si>
  <si>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</si>
  <si>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</si>
  <si>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</si>
  <si>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</si>
  <si>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</si>
  <si>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</si>
  <si>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</si>
  <si>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</si>
  <si>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</si>
  <si>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</si>
  <si>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</si>
  <si>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</si>
  <si>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</si>
  <si>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</si>
  <si>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</si>
  <si>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</si>
  <si>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</si>
  <si>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</si>
  <si>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</si>
  <si>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</si>
  <si>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</si>
  <si>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</si>
  <si>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</si>
  <si>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</si>
  <si>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</si>
  <si>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</si>
  <si>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</si>
  <si>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</si>
  <si>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</si>
  <si>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</si>
  <si>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</si>
  <si>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</si>
  <si>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</si>
  <si>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</si>
  <si>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</si>
  <si>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</si>
  <si>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</si>
  <si>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</si>
  <si>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</si>
  <si>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</si>
  <si>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</si>
  <si>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</si>
  <si>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</si>
  <si>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</si>
  <si>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</si>
  <si>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</si>
  <si>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</si>
  <si>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</si>
  <si>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</si>
  <si>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</si>
  <si>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</si>
  <si>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</si>
  <si>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</si>
  <si>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</si>
  <si>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</si>
  <si>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</si>
  <si>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</si>
  <si>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</si>
  <si>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</si>
  <si>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</si>
  <si>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</si>
  <si>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</si>
  <si>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</si>
  <si>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</si>
  <si>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</si>
  <si>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</si>
  <si>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</si>
  <si>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</si>
  <si>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</si>
  <si>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</si>
  <si>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</si>
  <si>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</si>
  <si>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</si>
  <si>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</si>
  <si>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</si>
  <si>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</si>
  <si>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</si>
  <si>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</si>
  <si>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</si>
  <si>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</si>
  <si>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</si>
  <si>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</si>
  <si>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</si>
  <si>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</si>
  <si>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</si>
  <si>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</si>
  <si>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</si>
  <si>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</si>
  <si>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</si>
  <si>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</si>
  <si>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</si>
  <si>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</si>
  <si>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</si>
  <si>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</si>
  <si>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</si>
  <si>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</si>
  <si>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</si>
  <si>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</si>
  <si>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</si>
  <si>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</si>
  <si>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</si>
  <si>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</si>
  <si>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</si>
  <si>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</si>
  <si>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</si>
  <si>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</si>
  <si>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</si>
  <si>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</si>
  <si>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</si>
  <si>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</si>
  <si>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</si>
  <si>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</si>
  <si>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</si>
  <si>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</si>
  <si>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</si>
  <si>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</si>
  <si>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</si>
  <si>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</si>
  <si>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</si>
  <si>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</si>
  <si>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</si>
  <si>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</si>
  <si>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</si>
  <si>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</si>
  <si>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</si>
  <si>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</si>
  <si>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</si>
  <si>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</si>
  <si>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</si>
  <si>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</si>
  <si>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</si>
  <si>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</si>
  <si>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</si>
  <si>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</si>
  <si>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</si>
  <si>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</si>
  <si>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</si>
  <si>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</si>
  <si>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</si>
  <si>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</si>
  <si>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</si>
  <si>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</si>
  <si>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</si>
  <si>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</si>
  <si>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</si>
  <si>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</si>
  <si>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</si>
  <si>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</si>
  <si>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</si>
  <si>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</si>
  <si>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</si>
  <si>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</si>
  <si>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</si>
  <si>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</si>
  <si>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</si>
  <si>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</si>
  <si>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</si>
  <si>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</si>
  <si>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</si>
  <si>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</si>
  <si>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</si>
  <si>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</si>
  <si>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</si>
  <si>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</si>
  <si>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</si>
  <si>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</si>
  <si>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</si>
  <si>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</si>
  <si>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</si>
  <si>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</si>
  <si>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</si>
  <si>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</si>
  <si>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</si>
  <si>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</si>
  <si>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</si>
  <si>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</si>
  <si>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</si>
  <si>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</si>
  <si>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</si>
  <si>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</si>
  <si>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</si>
  <si>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</si>
  <si>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</si>
  <si>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</si>
  <si>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</si>
  <si>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</si>
  <si>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</si>
  <si>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</si>
  <si>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</si>
  <si>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</si>
  <si>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</si>
  <si>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</si>
  <si>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</si>
  <si>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</si>
  <si>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</si>
  <si>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</si>
  <si>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</si>
  <si>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</si>
  <si>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</si>
  <si>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</si>
  <si>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</si>
  <si>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</si>
  <si>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</si>
  <si>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</si>
  <si>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</si>
  <si>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</si>
  <si>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</si>
  <si>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</si>
  <si>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</si>
  <si>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</si>
  <si>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</si>
  <si>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</si>
  <si>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</si>
  <si>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</si>
  <si>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</si>
  <si>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</si>
  <si>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</si>
  <si>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</si>
  <si>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</si>
  <si>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</si>
  <si>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</si>
  <si>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</si>
  <si>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</si>
  <si>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</si>
  <si>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</si>
  <si>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</si>
  <si>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</si>
  <si>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</si>
  <si>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</si>
  <si>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</si>
  <si>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</si>
  <si>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</si>
  <si>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</si>
  <si>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</si>
  <si>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</si>
  <si>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</si>
  <si>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</si>
  <si>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</si>
  <si>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</si>
  <si>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</si>
  <si>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</si>
  <si>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</si>
  <si>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</si>
  <si>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</si>
  <si>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</si>
  <si>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</si>
  <si>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</si>
  <si>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</si>
  <si>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</si>
  <si>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</si>
  <si>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</si>
  <si>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</si>
  <si>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</si>
  <si>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</si>
  <si>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</si>
  <si>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</si>
  <si>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</si>
  <si>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</si>
  <si>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</si>
  <si>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</si>
  <si>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</si>
  <si>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</si>
  <si>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</si>
  <si>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</si>
  <si>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</si>
  <si>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</si>
  <si>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</si>
  <si>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</si>
  <si>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</si>
  <si>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</si>
  <si>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</si>
  <si>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</si>
  <si>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</si>
  <si>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</si>
  <si>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</si>
  <si>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</si>
  <si>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</si>
  <si>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</si>
  <si>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</si>
  <si>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</si>
  <si>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</si>
  <si>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</si>
  <si>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</si>
  <si>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</si>
  <si>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</si>
  <si>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</si>
  <si>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</si>
  <si>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</si>
  <si>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</si>
  <si>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</si>
  <si>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</si>
  <si>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</si>
  <si>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</si>
  <si>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</si>
  <si>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</si>
  <si>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</si>
  <si>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</si>
  <si>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</si>
  <si>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</si>
  <si>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</si>
  <si>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</si>
  <si>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</si>
  <si>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</si>
  <si>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</si>
  <si>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</si>
  <si>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</si>
  <si>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</si>
  <si>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</si>
  <si>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</si>
  <si>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</si>
  <si>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</si>
  <si>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</si>
  <si>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</si>
  <si>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</si>
  <si>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</si>
  <si>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</si>
  <si>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</si>
  <si>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</si>
  <si>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</si>
  <si>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</si>
  <si>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</si>
  <si>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</si>
  <si>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</si>
  <si>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</si>
  <si>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</si>
  <si>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</si>
  <si>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</si>
  <si>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</si>
  <si>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</si>
  <si>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</si>
  <si>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</si>
  <si>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</si>
  <si>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</si>
  <si>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</si>
  <si>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</si>
  <si>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</si>
  <si>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</si>
  <si>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</si>
  <si>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</si>
  <si>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</si>
  <si>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</si>
  <si>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</si>
  <si>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</si>
  <si>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</si>
  <si>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</si>
  <si>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</si>
  <si>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</si>
  <si>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</si>
  <si>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</si>
  <si>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</si>
  <si>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</si>
  <si>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</si>
  <si>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</si>
  <si>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</si>
  <si>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</si>
  <si>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</si>
  <si>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</si>
  <si>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</si>
  <si>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</si>
  <si>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</si>
  <si>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</si>
  <si>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</si>
  <si>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</si>
  <si>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</si>
  <si>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</si>
  <si>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</si>
  <si>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</si>
  <si>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</si>
  <si>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</si>
  <si>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</si>
  <si>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</si>
  <si>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</si>
  <si>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</si>
  <si>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</si>
  <si>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</si>
  <si>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</si>
  <si>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</si>
  <si>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</si>
  <si>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</si>
  <si>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</si>
  <si>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</si>
  <si>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</si>
  <si>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</si>
  <si>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</si>
  <si>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</si>
  <si>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</si>
  <si>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</si>
  <si>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</si>
  <si>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</si>
  <si>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</si>
  <si>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</si>
  <si>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</si>
  <si>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</si>
  <si>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</si>
  <si>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</si>
  <si>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</si>
  <si>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</si>
  <si>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</si>
  <si>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</si>
  <si>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</si>
  <si>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</si>
  <si>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</si>
  <si>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</si>
  <si>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</si>
  <si>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</si>
  <si>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</si>
  <si>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</si>
  <si>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</si>
  <si>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</si>
  <si>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</si>
  <si>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</si>
  <si>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</si>
  <si>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</si>
  <si>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</si>
  <si>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</si>
  <si>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</si>
  <si>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</si>
  <si>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</si>
  <si>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</si>
  <si>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</si>
  <si>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</si>
  <si>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</si>
  <si>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</si>
  <si>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</si>
  <si>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</si>
  <si>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</si>
  <si>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</si>
  <si>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</si>
  <si>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</si>
  <si>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</si>
  <si>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</si>
  <si>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</si>
  <si>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</si>
  <si>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</si>
  <si>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</si>
  <si>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</si>
  <si>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</si>
  <si>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</si>
  <si>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</si>
  <si>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</si>
  <si>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</si>
  <si>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</si>
  <si>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</si>
  <si>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</si>
  <si>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</si>
  <si>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</si>
  <si>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</si>
  <si>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</si>
  <si>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</si>
  <si>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</si>
  <si>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</si>
  <si>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</si>
  <si>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</si>
  <si>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</si>
  <si>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</si>
  <si>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</si>
  <si>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</si>
  <si>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</si>
  <si>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</si>
  <si>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</si>
  <si>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</si>
  <si>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</si>
  <si>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</si>
  <si>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</si>
  <si>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</si>
  <si>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</si>
  <si>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</si>
  <si>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</si>
  <si>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</si>
  <si>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</si>
  <si>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</si>
  <si>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</si>
  <si>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</si>
  <si>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</si>
  <si>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</si>
  <si>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</si>
  <si>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</si>
  <si>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</si>
  <si>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</si>
  <si>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</si>
  <si>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</si>
  <si>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</si>
  <si>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</si>
  <si>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</si>
  <si>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</si>
  <si>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</si>
  <si>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</si>
  <si>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</si>
  <si>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</si>
  <si>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</si>
  <si>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</si>
  <si>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</si>
  <si>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</si>
  <si>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</si>
  <si>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</si>
  <si>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</si>
  <si>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</si>
  <si>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</si>
  <si>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</si>
  <si>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</si>
  <si>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</si>
  <si>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</si>
  <si>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</si>
  <si>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</si>
  <si>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</si>
  <si>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</si>
  <si>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</si>
  <si>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</si>
  <si>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</si>
  <si>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</si>
  <si>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</si>
  <si>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</si>
  <si>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</si>
  <si>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</si>
  <si>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</si>
  <si>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</si>
  <si>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</si>
  <si>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</si>
  <si>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</si>
  <si>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</si>
  <si>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</si>
  <si>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</si>
  <si>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</si>
  <si>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</si>
  <si>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</si>
  <si>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</si>
  <si>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</si>
  <si>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</si>
  <si>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</si>
  <si>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</si>
  <si>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</si>
  <si>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</si>
  <si>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</si>
  <si>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</si>
  <si>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</si>
  <si>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</si>
  <si>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</si>
  <si>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</si>
  <si>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</si>
  <si>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</si>
  <si>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</si>
  <si>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</si>
  <si>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</si>
  <si>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</si>
  <si>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</si>
  <si>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</si>
  <si>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</si>
  <si>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</si>
  <si>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</si>
  <si>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</si>
  <si>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</si>
  <si>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</si>
  <si>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</si>
  <si>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</si>
  <si>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</si>
  <si>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</si>
  <si>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</si>
  <si>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</si>
  <si>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</si>
  <si>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</si>
  <si>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</si>
  <si>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</si>
  <si>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</si>
  <si>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</si>
  <si>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</si>
  <si>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</si>
  <si>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</si>
  <si>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</si>
  <si>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</si>
  <si>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</si>
  <si>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</si>
  <si>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</si>
  <si>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</si>
  <si>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</si>
  <si>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</si>
  <si>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</si>
  <si>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</si>
  <si>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</si>
  <si>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</si>
  <si>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</si>
  <si>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</si>
  <si>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</si>
  <si>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</si>
  <si>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</si>
  <si>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</si>
  <si>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</si>
  <si>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</si>
  <si>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</si>
  <si>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</si>
  <si>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</si>
  <si>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</si>
  <si>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</si>
  <si>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</si>
  <si>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</si>
  <si>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</si>
  <si>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</si>
  <si>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</si>
  <si>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</si>
  <si>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</si>
  <si>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</si>
  <si>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</si>
  <si>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</si>
  <si>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</si>
  <si>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</si>
  <si>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</si>
  <si>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</si>
  <si>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</si>
  <si>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</si>
  <si>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</si>
  <si>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</si>
  <si>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</si>
  <si>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</si>
  <si>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</si>
  <si>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</si>
  <si>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</si>
  <si>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</si>
  <si>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</si>
  <si>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</si>
  <si>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</si>
  <si>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</si>
  <si>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</si>
  <si>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</si>
  <si>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</si>
  <si>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</si>
  <si>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</si>
  <si>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</si>
  <si>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</si>
  <si>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</si>
  <si>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</si>
  <si>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</si>
  <si>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</si>
  <si>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</si>
  <si>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</si>
  <si>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</si>
  <si>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</si>
  <si>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</si>
  <si>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</si>
  <si>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</si>
  <si>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</si>
  <si>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</si>
  <si>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</si>
  <si>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</si>
  <si>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</si>
  <si>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</si>
  <si>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</si>
  <si>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</si>
  <si>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</si>
  <si>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</si>
  <si>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</si>
  <si>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</si>
  <si>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</si>
  <si>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</si>
  <si>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</si>
  <si>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</si>
  <si>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</si>
  <si>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</si>
  <si>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</si>
  <si>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</si>
  <si>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</si>
  <si>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</si>
  <si>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</si>
  <si>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</si>
  <si>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</si>
  <si>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</si>
  <si>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</si>
  <si>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</si>
  <si>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</si>
  <si>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</si>
  <si>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</si>
  <si>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</si>
  <si>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</si>
  <si>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</si>
  <si>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</si>
  <si>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</si>
  <si>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</si>
  <si>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</si>
  <si>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</si>
  <si>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</si>
  <si>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</si>
  <si>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</si>
  <si>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</si>
  <si>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</si>
  <si>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</si>
  <si>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</si>
  <si>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</si>
  <si>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</si>
  <si>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</si>
  <si>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</si>
  <si>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</si>
  <si>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</si>
  <si>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</si>
  <si>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</si>
  <si>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</si>
  <si>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</si>
  <si>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</si>
  <si>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</si>
  <si>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</si>
  <si>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</si>
  <si>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</si>
  <si>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</si>
  <si>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</si>
  <si>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</si>
  <si>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</si>
  <si>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</si>
  <si>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</si>
  <si>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</si>
  <si>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</si>
  <si>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</si>
  <si>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</si>
  <si>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</si>
  <si>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</si>
  <si>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</si>
  <si>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</si>
  <si>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</si>
  <si>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</si>
  <si>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</si>
  <si>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</si>
  <si>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</si>
  <si>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</si>
  <si>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</si>
  <si>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</si>
  <si>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</si>
  <si>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</si>
  <si>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</si>
  <si>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</si>
  <si>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</si>
  <si>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</si>
  <si>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</si>
  <si>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</si>
  <si>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</si>
  <si>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</si>
  <si>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</si>
  <si>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</si>
  <si>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</si>
  <si>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</si>
  <si>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</si>
  <si>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</si>
  <si>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</si>
  <si>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</si>
  <si>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</si>
  <si>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</si>
  <si>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</si>
  <si>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</si>
  <si>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</si>
  <si>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</si>
  <si>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</si>
  <si>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</si>
  <si>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</si>
  <si>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</si>
  <si>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</si>
  <si>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</si>
  <si>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</si>
  <si>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</si>
  <si>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</si>
  <si>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</si>
  <si>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</si>
  <si>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</si>
  <si>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</si>
  <si>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</si>
  <si>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</si>
  <si>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</si>
  <si>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</si>
  <si>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</si>
  <si>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</si>
  <si>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</si>
  <si>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</si>
  <si>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</si>
  <si>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</si>
  <si>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</si>
  <si>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</si>
  <si>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</si>
  <si>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</si>
  <si>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</si>
  <si>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</si>
  <si>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</si>
  <si>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</si>
  <si>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</si>
  <si>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</si>
  <si>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</si>
  <si>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</si>
  <si>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</si>
  <si>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</si>
  <si>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</si>
  <si>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</si>
  <si>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</si>
  <si>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</si>
  <si>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</si>
  <si>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</si>
  <si>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</si>
  <si>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</si>
  <si>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</si>
  <si>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</si>
  <si>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</si>
  <si>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</si>
  <si>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</si>
  <si>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</si>
  <si>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</si>
  <si>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</si>
  <si>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</si>
  <si>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</si>
  <si>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</si>
  <si>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</si>
  <si>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</si>
  <si>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</si>
  <si>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</si>
  <si>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</si>
  <si>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</si>
  <si>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</si>
  <si>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</si>
  <si>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</si>
  <si>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</si>
  <si>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</si>
  <si>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</si>
  <si>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</si>
  <si>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</si>
  <si>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</si>
  <si>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</si>
  <si>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</si>
  <si>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</si>
  <si>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</si>
  <si>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</si>
  <si>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</si>
  <si>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</si>
  <si>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</si>
  <si>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</si>
  <si>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</si>
  <si>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</si>
  <si>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</si>
  <si>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</si>
  <si>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</si>
  <si>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</si>
  <si>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</si>
  <si>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</si>
  <si>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</si>
  <si>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</si>
  <si>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</si>
  <si>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</si>
  <si>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</si>
  <si>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</si>
  <si>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</si>
  <si>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</si>
  <si>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</si>
  <si>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</si>
  <si>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</si>
  <si>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</si>
  <si>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</si>
  <si>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</si>
  <si>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</si>
  <si>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</si>
  <si>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</si>
  <si>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</si>
  <si>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</si>
  <si>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</si>
  <si>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</si>
  <si>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</si>
  <si>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</si>
  <si>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</si>
  <si>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</si>
  <si>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</si>
  <si>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</si>
  <si>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</si>
  <si>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</si>
  <si>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</si>
  <si>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</si>
  <si>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</si>
  <si>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</si>
  <si>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</si>
  <si>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</si>
  <si>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</si>
  <si>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</si>
  <si>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</si>
  <si>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</si>
  <si>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</si>
  <si>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</si>
  <si>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</si>
  <si>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</si>
  <si>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</si>
  <si>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</si>
  <si>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</si>
  <si>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</si>
  <si>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</si>
  <si>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</si>
  <si>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</si>
  <si>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</si>
  <si>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</si>
  <si>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</si>
  <si>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</si>
  <si>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</si>
  <si>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</si>
  <si>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</si>
  <si>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</si>
  <si>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</si>
  <si>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</si>
  <si>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</si>
  <si>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</si>
  <si>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</si>
  <si>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</si>
  <si>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</si>
  <si>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</si>
  <si>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</si>
  <si>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</si>
  <si>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</si>
  <si>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</si>
  <si>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</si>
  <si>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</si>
  <si>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</si>
  <si>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</si>
  <si>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</si>
  <si>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</si>
  <si>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</si>
  <si>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</si>
  <si>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</si>
  <si>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</si>
  <si>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</si>
  <si>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</si>
  <si>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</si>
  <si>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</si>
  <si>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</si>
  <si>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</si>
  <si>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</si>
  <si>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</si>
  <si>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</si>
  <si>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</si>
  <si>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</si>
  <si>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</si>
  <si>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</si>
  <si>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</si>
  <si>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</si>
  <si>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</si>
  <si>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</si>
  <si>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</si>
  <si>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</si>
  <si>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</si>
  <si>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</si>
  <si>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</si>
  <si>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</si>
  <si>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</si>
  <si>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</si>
  <si>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</si>
  <si>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</si>
  <si>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</si>
  <si>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</si>
  <si>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</si>
  <si>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</si>
  <si>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</si>
  <si>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</si>
  <si>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</si>
  <si>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</si>
  <si>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</si>
  <si>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</si>
  <si>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</si>
  <si>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</si>
  <si>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</si>
  <si>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</si>
  <si>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</si>
  <si>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</si>
  <si>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</si>
  <si>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</si>
  <si>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</si>
  <si>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</si>
  <si>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</si>
  <si>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</si>
  <si>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</si>
  <si>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</si>
  <si>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</si>
  <si>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</si>
  <si>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</si>
  <si>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</si>
  <si>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</si>
  <si>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</si>
  <si>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</si>
  <si>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</si>
  <si>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</si>
  <si>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</si>
  <si>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</si>
  <si>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</si>
  <si>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</si>
  <si>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</si>
  <si>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</si>
  <si>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</si>
  <si>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</si>
  <si>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</si>
  <si>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</si>
  <si>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</si>
  <si>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</si>
  <si>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</si>
  <si>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</si>
  <si>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</si>
  <si>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</si>
  <si>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</si>
  <si>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</si>
  <si>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</si>
  <si>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</si>
  <si>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</si>
  <si>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</si>
  <si>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</si>
  <si>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</si>
  <si>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</si>
  <si>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</si>
  <si>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</si>
  <si>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</si>
  <si>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</si>
  <si>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</si>
  <si>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</si>
  <si>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</si>
  <si>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</si>
  <si>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</si>
  <si>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</si>
  <si>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</si>
  <si>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</si>
  <si>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</si>
  <si>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</si>
  <si>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</si>
  <si>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</si>
  <si>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</si>
  <si>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</si>
  <si>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</si>
  <si>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</si>
  <si>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</si>
  <si>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</si>
  <si>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</si>
  <si>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</si>
  <si>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</si>
  <si>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</si>
  <si>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</si>
  <si>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</si>
  <si>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</si>
  <si>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</si>
  <si>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</si>
  <si>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</si>
  <si>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</si>
  <si>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</si>
  <si>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</si>
  <si>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</si>
  <si>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</si>
  <si>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</si>
  <si>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</si>
  <si>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</si>
  <si>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</si>
  <si>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</si>
  <si>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</si>
  <si>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</si>
  <si>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</si>
  <si>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</si>
  <si>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</si>
  <si>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</si>
  <si>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</si>
  <si>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</si>
  <si>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</si>
  <si>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</si>
  <si>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</si>
  <si>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</si>
  <si>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</si>
  <si>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</si>
  <si>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</si>
  <si>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</si>
  <si>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</si>
  <si>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</si>
  <si>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</si>
  <si>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</si>
  <si>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</si>
  <si>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</si>
  <si>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</si>
  <si>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</si>
  <si>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</si>
  <si>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</si>
  <si>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</si>
  <si>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</si>
  <si>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</si>
  <si>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</si>
  <si>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</si>
  <si>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</si>
  <si>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</si>
  <si>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</si>
  <si>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</si>
  <si>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</si>
  <si>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</si>
  <si>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</si>
  <si>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</si>
  <si>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</si>
  <si>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</si>
  <si>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</si>
  <si>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</si>
  <si>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</si>
  <si>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</si>
  <si>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</si>
  <si>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</si>
  <si>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</si>
  <si>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</si>
  <si>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</si>
  <si>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</si>
  <si>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</si>
  <si>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</si>
  <si>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</si>
  <si>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</si>
  <si>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</si>
  <si>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</si>
  <si>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</si>
  <si>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</si>
  <si>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</si>
  <si>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</si>
  <si>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</si>
  <si>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</si>
  <si>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</si>
  <si>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</si>
  <si>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</si>
  <si>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</si>
  <si>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</si>
  <si>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</si>
  <si>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</si>
  <si>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</si>
  <si>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</si>
  <si>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</si>
  <si>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</si>
  <si>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</si>
  <si>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</si>
  <si>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</si>
  <si>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</si>
  <si>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</si>
  <si>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</si>
  <si>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</si>
  <si>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</si>
  <si>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</si>
  <si>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</si>
  <si>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</si>
  <si>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</si>
  <si>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</si>
  <si>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</si>
  <si>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</si>
  <si>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</si>
  <si>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</si>
  <si>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</si>
  <si>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</si>
  <si>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</si>
  <si>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</si>
  <si>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</si>
  <si>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</si>
  <si>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</si>
  <si>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</si>
  <si>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</si>
  <si>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</si>
  <si>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</si>
  <si>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</si>
  <si>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</si>
  <si>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</si>
  <si>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</si>
  <si>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</si>
  <si>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</si>
  <si>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</si>
  <si>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</si>
  <si>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</si>
  <si>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</si>
  <si>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</si>
  <si>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</si>
  <si>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</si>
  <si>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</si>
  <si>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</si>
  <si>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</si>
  <si>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</si>
  <si>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</si>
  <si>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</si>
  <si>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</si>
  <si>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</si>
  <si>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</si>
  <si>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</si>
  <si>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</si>
  <si>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</si>
  <si>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</si>
  <si>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</si>
  <si>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</si>
  <si>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</si>
  <si>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</si>
  <si>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</si>
  <si>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</si>
  <si>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</si>
  <si>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</si>
  <si>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</si>
  <si>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</si>
  <si>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</si>
  <si>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</si>
  <si>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</si>
  <si>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</si>
  <si>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</si>
  <si>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</si>
  <si>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</si>
  <si>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</si>
  <si>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</si>
  <si>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</si>
  <si>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</si>
  <si>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</si>
  <si>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</si>
  <si>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</si>
  <si>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</si>
  <si>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</si>
  <si>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</si>
  <si>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</si>
  <si>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</si>
  <si>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</si>
  <si>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</si>
  <si>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</si>
  <si>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</si>
  <si>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</si>
  <si>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</si>
  <si>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</si>
  <si>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</si>
  <si>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</si>
  <si>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</si>
  <si>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</si>
  <si>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</si>
  <si>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</si>
  <si>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</si>
  <si>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</si>
  <si>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</si>
  <si>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</si>
  <si>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</si>
  <si>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</si>
  <si>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</si>
  <si>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</si>
  <si>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</si>
  <si>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</si>
  <si>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</si>
  <si>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</si>
  <si>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</si>
  <si>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</si>
  <si>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</si>
  <si>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</si>
  <si>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</si>
  <si>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</si>
  <si>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</si>
  <si>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</si>
  <si>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</si>
  <si>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</si>
  <si>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</si>
  <si>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</si>
  <si>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</si>
  <si>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</si>
  <si>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</si>
  <si>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</si>
  <si>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</si>
  <si>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</si>
  <si>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</si>
  <si>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</si>
  <si>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</si>
  <si>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</si>
  <si>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</si>
  <si>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</si>
  <si>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</si>
  <si>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</si>
  <si>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</si>
  <si>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</si>
  <si>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</si>
  <si>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</si>
  <si>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</si>
  <si>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</si>
  <si>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</si>
  <si>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</si>
  <si>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</si>
  <si>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</si>
  <si>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</si>
  <si>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</si>
  <si>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</si>
  <si>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</si>
  <si>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</si>
  <si>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</si>
  <si>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</si>
  <si>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</si>
  <si>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</si>
  <si>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</si>
  <si>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</si>
  <si>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</si>
  <si>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</si>
  <si>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</si>
  <si>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</si>
  <si>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</si>
  <si>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</si>
  <si>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</si>
  <si>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</si>
  <si>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</si>
  <si>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</si>
  <si>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</si>
  <si>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</si>
  <si>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</si>
  <si>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</si>
  <si>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</si>
  <si>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</si>
  <si>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</si>
  <si>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</si>
  <si>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</si>
  <si>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</si>
  <si>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</si>
  <si>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</si>
  <si>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</si>
  <si>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</si>
  <si>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</si>
  <si>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</si>
  <si>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</si>
  <si>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</si>
  <si>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</si>
  <si>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</si>
  <si>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</si>
  <si>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</si>
  <si>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</si>
  <si>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</si>
  <si>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</si>
  <si>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</si>
  <si>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</si>
  <si>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</si>
  <si>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</si>
  <si>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</si>
  <si>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</si>
  <si>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</si>
  <si>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</si>
  <si>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</si>
  <si>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</si>
  <si>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</si>
  <si>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</si>
  <si>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</si>
  <si>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</si>
  <si>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</si>
  <si>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</si>
  <si>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</si>
  <si>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</si>
  <si>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</si>
  <si>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</si>
  <si>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</si>
  <si>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</si>
  <si>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</si>
  <si>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</si>
  <si>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</si>
  <si>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</si>
  <si>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</si>
  <si>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</si>
  <si>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</si>
  <si>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</si>
  <si>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</si>
  <si>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</si>
  <si>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</si>
  <si>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</si>
  <si>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</si>
  <si>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</si>
  <si>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</si>
  <si>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</si>
  <si>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</si>
  <si>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</si>
  <si>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</si>
  <si>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</si>
  <si>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</si>
  <si>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</si>
  <si>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</si>
  <si>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</si>
  <si>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</si>
  <si>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</si>
  <si>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</si>
  <si>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</si>
  <si>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</si>
  <si>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</si>
  <si>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</si>
  <si>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</si>
  <si>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</si>
  <si>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</si>
  <si>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</si>
  <si>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</si>
  <si>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</si>
  <si>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</si>
  <si>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</si>
  <si>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</si>
  <si>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</si>
  <si>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</si>
  <si>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</si>
  <si>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</si>
  <si>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</si>
  <si>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</si>
  <si>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</si>
  <si>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</si>
  <si>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</si>
  <si>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</si>
  <si>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</si>
  <si>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</si>
  <si>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</si>
  <si>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</si>
  <si>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</si>
  <si>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</si>
  <si>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</si>
  <si>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</si>
  <si>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</si>
  <si>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</si>
  <si>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</si>
  <si>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</si>
  <si>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</si>
  <si>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</si>
  <si>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</si>
  <si>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</si>
  <si>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</si>
  <si>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</si>
  <si>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</si>
  <si>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</si>
  <si>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</si>
  <si>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</si>
  <si>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</si>
  <si>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</si>
  <si>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</si>
  <si>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</si>
  <si>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</si>
  <si>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</si>
  <si>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</si>
  <si>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</si>
  <si>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</si>
  <si>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</si>
  <si>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</si>
  <si>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</si>
  <si>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</si>
  <si>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</si>
  <si>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</si>
  <si>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</si>
  <si>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</si>
  <si>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</si>
  <si>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</si>
  <si>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</si>
  <si>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</si>
  <si>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</si>
  <si>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</si>
  <si>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</si>
  <si>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</si>
  <si>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</si>
  <si>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</si>
  <si>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</si>
  <si>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</si>
  <si>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</si>
  <si>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</si>
  <si>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</si>
  <si>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</si>
  <si>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</si>
  <si>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</si>
  <si>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</si>
  <si>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</si>
  <si>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</si>
  <si>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</si>
  <si>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</si>
  <si>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</si>
  <si>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</si>
  <si>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</si>
  <si>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</si>
  <si>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</si>
  <si>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</si>
  <si>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</si>
  <si>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</si>
  <si>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</si>
  <si>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</si>
  <si>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</si>
  <si>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</si>
  <si>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</si>
  <si>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</si>
  <si>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</si>
  <si>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</si>
  <si>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</si>
  <si>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</si>
  <si>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</si>
  <si>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</si>
  <si>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</si>
  <si>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</si>
  <si>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</si>
  <si>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</si>
  <si>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</si>
  <si>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</si>
  <si>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</si>
  <si>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</si>
  <si>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</si>
  <si>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</si>
  <si>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</si>
  <si>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</si>
  <si>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</si>
  <si>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</si>
  <si>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</si>
  <si>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</si>
  <si>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</si>
  <si>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</si>
  <si>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</si>
  <si>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</si>
  <si>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</si>
  <si>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</si>
  <si>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</si>
  <si>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</si>
  <si>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</si>
  <si>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</si>
  <si>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</si>
  <si>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</si>
  <si>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</si>
  <si>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</si>
  <si>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</si>
  <si>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</si>
  <si>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</si>
  <si>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</si>
  <si>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</si>
  <si>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</si>
  <si>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</si>
  <si>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</si>
  <si>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</si>
  <si>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</si>
  <si>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</si>
  <si>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</si>
  <si>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</si>
  <si>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</si>
  <si>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</si>
  <si>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</si>
  <si>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</si>
  <si>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</si>
  <si>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</si>
  <si>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</si>
  <si>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</si>
  <si>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</si>
  <si>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</si>
  <si>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</si>
  <si>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</si>
  <si>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</si>
  <si>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</si>
  <si>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</si>
  <si>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</si>
  <si>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</si>
  <si>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</si>
  <si>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</si>
  <si>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</si>
  <si>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</si>
  <si>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</si>
  <si>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</si>
  <si>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</si>
  <si>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</si>
  <si>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</si>
  <si>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</si>
  <si>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</si>
  <si>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</si>
  <si>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</si>
  <si>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</si>
  <si>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</si>
  <si>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</si>
  <si>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</si>
  <si>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</si>
  <si>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</si>
  <si>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</si>
  <si>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</si>
  <si>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</si>
  <si>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</si>
  <si>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</si>
  <si>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</si>
  <si>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</si>
  <si>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</si>
  <si>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</si>
  <si>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</si>
  <si>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</si>
  <si>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</si>
  <si>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</si>
  <si>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</si>
  <si>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</si>
  <si>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</si>
  <si>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</si>
  <si>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</si>
  <si>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</si>
  <si>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</si>
  <si>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</si>
  <si>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</si>
  <si>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</si>
  <si>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</si>
  <si>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</si>
  <si>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</si>
  <si>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</si>
  <si>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</si>
  <si>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</si>
  <si>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</si>
  <si>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</si>
  <si>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</si>
  <si>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</si>
  <si>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</si>
  <si>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</si>
  <si>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</si>
  <si>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</si>
  <si>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</si>
  <si>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</si>
  <si>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</si>
  <si>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</si>
  <si>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</si>
  <si>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</si>
  <si>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</si>
  <si>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</si>
  <si>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</si>
  <si>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</si>
  <si>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</si>
  <si>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</si>
  <si>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</si>
  <si>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</si>
  <si>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</si>
  <si>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</si>
  <si>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</si>
  <si>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</si>
  <si>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</si>
  <si>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</si>
  <si>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</si>
  <si>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</si>
  <si>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</si>
  <si>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</si>
  <si>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</si>
  <si>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</si>
  <si>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</si>
  <si>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</si>
  <si>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</si>
  <si>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</si>
  <si>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</si>
  <si>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</si>
  <si>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</si>
  <si>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</si>
  <si>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</si>
  <si>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</si>
  <si>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</si>
  <si>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</si>
  <si>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</si>
  <si>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</si>
  <si>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</si>
  <si>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</si>
  <si>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</si>
  <si>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</si>
  <si>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</si>
  <si>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</si>
  <si>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</si>
  <si>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</si>
  <si>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</si>
  <si>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</si>
  <si>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</si>
  <si>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</si>
  <si>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</si>
  <si>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</si>
  <si>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</si>
  <si>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</si>
  <si>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</si>
  <si>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</si>
  <si>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</si>
  <si>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</si>
  <si>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</si>
  <si>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</si>
  <si>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</si>
  <si>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</si>
  <si>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</si>
  <si>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</si>
  <si>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</si>
  <si>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</si>
  <si>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</si>
  <si>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</si>
  <si>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</si>
  <si>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</si>
  <si>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</si>
  <si>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</si>
  <si>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</si>
  <si>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</si>
  <si>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</si>
  <si>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</si>
  <si>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</si>
  <si>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</si>
  <si>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</si>
  <si>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</si>
  <si>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</si>
  <si>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</si>
  <si>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</si>
  <si>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</si>
  <si>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</si>
  <si>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</si>
  <si>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</si>
  <si>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</si>
  <si>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</si>
  <si>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</si>
  <si>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</si>
  <si>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</si>
  <si>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</si>
  <si>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</si>
  <si>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</si>
  <si>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</si>
  <si>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</si>
  <si>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</si>
  <si>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</si>
  <si>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</si>
  <si>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</si>
  <si>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</si>
  <si>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</si>
  <si>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</si>
  <si>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</si>
  <si>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</si>
  <si>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</si>
  <si>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</si>
  <si>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</si>
  <si>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</si>
  <si>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</si>
  <si>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</si>
  <si>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</si>
  <si>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</si>
  <si>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</si>
  <si>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</si>
  <si>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</si>
  <si>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</si>
  <si>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</si>
  <si>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</si>
  <si>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</si>
  <si>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</si>
  <si>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</si>
  <si>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</si>
  <si>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</si>
  <si>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</si>
  <si>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</si>
  <si>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</si>
  <si>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</si>
  <si>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</si>
  <si>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</si>
  <si>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</si>
  <si>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</si>
  <si>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</si>
  <si>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</si>
  <si>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</si>
  <si>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</si>
  <si>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</si>
  <si>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</si>
  <si>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</si>
  <si>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</si>
  <si>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</si>
  <si>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</si>
  <si>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</si>
  <si>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</si>
  <si>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</si>
  <si>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</si>
  <si>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</si>
  <si>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</si>
  <si>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</si>
  <si>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</si>
  <si>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</si>
  <si>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</si>
  <si>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</si>
  <si>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</si>
  <si>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</si>
  <si>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</si>
  <si>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</si>
  <si>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</si>
  <si>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</si>
  <si>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</si>
  <si>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</si>
  <si>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</si>
  <si>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</si>
  <si>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</si>
  <si>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</si>
  <si>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</si>
  <si>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</si>
  <si>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</si>
  <si>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</si>
  <si>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</si>
  <si>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</si>
  <si>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</si>
  <si>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</si>
  <si>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</si>
  <si>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</si>
  <si>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</si>
  <si>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</si>
  <si>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</si>
  <si>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</si>
  <si>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</si>
  <si>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</si>
  <si>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</si>
  <si>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</si>
  <si>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</si>
  <si>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</si>
  <si>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</si>
  <si>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</si>
  <si>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</si>
  <si>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</si>
  <si>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</si>
  <si>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</si>
  <si>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</si>
  <si>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</si>
  <si>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</si>
  <si>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</si>
  <si>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</si>
  <si>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</si>
  <si>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</si>
  <si>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</si>
  <si>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</si>
  <si>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</si>
  <si>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</si>
  <si>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</si>
  <si>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</si>
  <si>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</si>
  <si>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</si>
  <si>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</si>
  <si>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</si>
  <si>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</si>
  <si>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</si>
  <si>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</si>
  <si>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</si>
  <si>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</si>
  <si>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</si>
  <si>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</si>
  <si>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</si>
  <si>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</si>
  <si>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</si>
  <si>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</si>
  <si>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</si>
  <si>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</si>
  <si>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</si>
  <si>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</si>
  <si>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</si>
  <si>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</si>
  <si>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</si>
  <si>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</si>
  <si>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</si>
  <si>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</si>
  <si>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</si>
  <si>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</si>
  <si>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</si>
  <si>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</si>
  <si>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</si>
  <si>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</si>
  <si>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</si>
  <si>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</si>
  <si>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</si>
  <si>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</si>
  <si>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</si>
  <si>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</si>
  <si>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</si>
  <si>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</si>
  <si>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</si>
  <si>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</si>
  <si>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</si>
  <si>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</si>
  <si>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</si>
  <si>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</si>
  <si>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</si>
  <si>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</si>
  <si>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</si>
  <si>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</si>
  <si>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</si>
  <si>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</si>
  <si>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</si>
  <si>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</si>
  <si>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</si>
  <si>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</si>
  <si>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</si>
  <si>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</si>
  <si>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</si>
  <si>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</si>
  <si>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</si>
  <si>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</si>
  <si>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</si>
  <si>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</si>
  <si>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</si>
  <si>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</si>
  <si>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</si>
  <si>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</si>
  <si>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</si>
  <si>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</si>
  <si>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</si>
  <si>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</si>
  <si>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</si>
  <si>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</si>
  <si>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</si>
  <si>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</si>
  <si>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</si>
  <si>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</si>
  <si>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</si>
  <si>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</si>
  <si>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</si>
  <si>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</si>
  <si>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</si>
  <si>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</si>
  <si>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</si>
  <si>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</si>
  <si>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</si>
  <si>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</si>
  <si>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</si>
  <si>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</si>
  <si>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</si>
  <si>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</si>
  <si>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</si>
  <si>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</si>
  <si>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</si>
  <si>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</si>
  <si>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</si>
  <si>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</si>
  <si>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</si>
  <si>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</si>
  <si>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</si>
  <si>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</si>
  <si>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</si>
  <si>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</si>
  <si>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</si>
  <si>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</si>
  <si>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</si>
  <si>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</si>
  <si>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</si>
  <si>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</si>
  <si>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</si>
  <si>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</si>
  <si>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</si>
  <si>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</si>
  <si>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</si>
  <si>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</si>
  <si>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</si>
  <si>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</si>
  <si>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</si>
  <si>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</si>
  <si>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</si>
  <si>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</si>
  <si>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</si>
  <si>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</si>
  <si>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</si>
  <si>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</si>
  <si>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</si>
  <si>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</si>
  <si>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</si>
  <si>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</si>
  <si>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</si>
  <si>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</si>
  <si>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</si>
  <si>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</si>
  <si>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</si>
  <si>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</si>
  <si>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</si>
  <si>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</si>
  <si>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</si>
  <si>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</si>
  <si>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</si>
  <si>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</si>
  <si>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</si>
  <si>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</si>
  <si>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</si>
  <si>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</si>
  <si>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</si>
  <si>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</si>
  <si>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</si>
  <si>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</si>
  <si>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</si>
  <si>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</si>
  <si>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</si>
  <si>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</si>
  <si>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</si>
  <si>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</si>
  <si>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</si>
  <si>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</si>
  <si>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</si>
  <si>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</si>
  <si>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</si>
  <si>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</si>
  <si>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</si>
  <si>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</si>
  <si>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</si>
  <si>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</si>
  <si>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</si>
  <si>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</si>
  <si>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</si>
  <si>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</si>
  <si>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</si>
  <si>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</si>
  <si>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</si>
  <si>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</si>
  <si>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</si>
  <si>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</si>
  <si>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</si>
  <si>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</si>
  <si>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</si>
  <si>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</si>
  <si>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</si>
  <si>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</si>
  <si>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</si>
  <si>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</si>
  <si>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</si>
  <si>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</si>
  <si>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</si>
  <si>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</si>
  <si>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</si>
  <si>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</si>
  <si>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</si>
  <si>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</si>
  <si>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</si>
  <si>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</si>
  <si>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</si>
  <si>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</si>
  <si>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</si>
  <si>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</si>
  <si>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</si>
  <si>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</si>
  <si>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</si>
  <si>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</si>
  <si>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</si>
  <si>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</si>
  <si>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</si>
  <si>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</si>
  <si>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</si>
  <si>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</si>
  <si>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</si>
  <si>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</si>
  <si>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</si>
  <si>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</si>
  <si>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</si>
  <si>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</si>
  <si>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</si>
  <si>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</si>
  <si>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</si>
  <si>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</si>
  <si>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</si>
  <si>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</si>
  <si>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</si>
  <si>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</si>
  <si>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</si>
  <si>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</si>
  <si>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</si>
  <si>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</si>
  <si>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</si>
  <si>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</si>
  <si>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</si>
  <si>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</si>
  <si>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</si>
  <si>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</si>
  <si>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</si>
  <si>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</si>
  <si>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</si>
  <si>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</si>
  <si>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</si>
  <si>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</si>
  <si>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</si>
  <si>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</si>
  <si>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</si>
  <si>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</si>
  <si>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</si>
  <si>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</si>
  <si>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</si>
  <si>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</si>
  <si>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</si>
  <si>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</si>
  <si>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</si>
  <si>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</si>
  <si>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</si>
  <si>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</si>
  <si>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</si>
  <si>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</si>
  <si>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</si>
  <si>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</si>
  <si>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</si>
  <si>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</si>
  <si>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</si>
  <si>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</si>
  <si>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</si>
  <si>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</si>
  <si>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</si>
  <si>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</si>
  <si>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</si>
  <si>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</si>
  <si>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</si>
  <si>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</si>
  <si>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</si>
  <si>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</si>
  <si>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</si>
  <si>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</si>
  <si>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</si>
  <si>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</si>
  <si>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</si>
  <si>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</si>
  <si>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</si>
  <si>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</si>
  <si>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</si>
  <si>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</si>
  <si>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</si>
  <si>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</si>
  <si>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</si>
  <si>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</si>
  <si>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</si>
  <si>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</si>
  <si>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</si>
  <si>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</si>
  <si>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</si>
  <si>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</si>
  <si>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</si>
  <si>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</si>
  <si>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</si>
  <si>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</si>
  <si>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</si>
  <si>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</si>
  <si>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</si>
  <si>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</si>
  <si>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</si>
  <si>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</si>
  <si>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</si>
  <si>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</si>
  <si>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</si>
  <si>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</si>
  <si>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</si>
  <si>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</si>
  <si>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</si>
  <si>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</si>
  <si>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</si>
  <si>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</si>
  <si>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</si>
  <si>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</si>
  <si>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</si>
  <si>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</si>
  <si>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</si>
  <si>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</si>
  <si>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</si>
  <si>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</si>
  <si>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</si>
  <si>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</si>
  <si>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</si>
  <si>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</si>
  <si>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</si>
  <si>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</si>
  <si>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</si>
  <si>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</si>
  <si>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</si>
  <si>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</si>
  <si>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</si>
  <si>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</si>
  <si>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</si>
  <si>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</si>
  <si>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</si>
  <si>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</si>
  <si>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</si>
  <si>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</si>
  <si>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</si>
  <si>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</si>
  <si>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</si>
  <si>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</si>
  <si>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</si>
  <si>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</si>
  <si>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</si>
  <si>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</si>
  <si>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</si>
  <si>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</si>
  <si>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</si>
  <si>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</si>
  <si>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</si>
  <si>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</si>
  <si>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</si>
  <si>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</si>
  <si>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</si>
  <si>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</si>
  <si>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</si>
  <si>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</si>
  <si>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</si>
  <si>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</si>
  <si>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</si>
  <si>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</si>
  <si>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</si>
  <si>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</si>
  <si>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</si>
  <si>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</si>
  <si>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</si>
  <si>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</si>
  <si>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</si>
  <si>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</si>
  <si>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</si>
  <si>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</si>
  <si>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</si>
  <si>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</si>
  <si>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</si>
  <si>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</si>
  <si>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</si>
  <si>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</si>
  <si>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</si>
  <si>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</si>
  <si>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</si>
  <si>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</si>
  <si>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</si>
  <si>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</si>
  <si>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</si>
  <si>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</si>
  <si>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</si>
  <si>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</si>
  <si>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</si>
  <si>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</si>
  <si>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</si>
  <si>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</si>
  <si>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</si>
  <si>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</si>
  <si>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</si>
  <si>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</si>
  <si>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</si>
  <si>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</si>
  <si>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</si>
  <si>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</si>
  <si>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</si>
  <si>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</si>
  <si>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</si>
  <si>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</si>
  <si>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</si>
  <si>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</si>
  <si>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</si>
  <si>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</si>
  <si>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</si>
  <si>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</si>
  <si>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</si>
  <si>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</si>
  <si>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</si>
  <si>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</si>
  <si>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</si>
  <si>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</si>
  <si>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</si>
  <si>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</si>
  <si>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</si>
  <si>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</si>
  <si>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</si>
  <si>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</si>
  <si>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</si>
  <si>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</si>
  <si>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</si>
  <si>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</si>
  <si>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</si>
  <si>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</si>
  <si>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</si>
  <si>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</si>
  <si>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</si>
  <si>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</si>
  <si>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</si>
  <si>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</si>
  <si>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</si>
  <si>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</si>
  <si>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</si>
  <si>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</si>
  <si>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</si>
  <si>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</si>
  <si>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</si>
  <si>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</si>
  <si>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</si>
  <si>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</si>
  <si>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</si>
  <si>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</si>
  <si>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</si>
  <si>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</si>
  <si>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</si>
  <si>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</si>
  <si>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</si>
  <si>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</si>
  <si>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</si>
  <si>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</si>
  <si>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</si>
  <si>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</si>
  <si>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</si>
  <si>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</si>
  <si>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</si>
  <si>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</si>
  <si>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</si>
  <si>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</si>
  <si>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</si>
  <si>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</si>
  <si>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</si>
  <si>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</si>
  <si>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</si>
  <si>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</si>
  <si>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</si>
  <si>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</si>
  <si>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</si>
  <si>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</si>
  <si>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</si>
  <si>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</si>
  <si>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</si>
  <si>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</si>
  <si>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</si>
  <si>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</si>
  <si>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</si>
  <si>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</si>
  <si>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</si>
  <si>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</si>
  <si>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</si>
  <si>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</si>
  <si>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</si>
  <si>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</si>
  <si>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</si>
  <si>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</si>
  <si>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</si>
  <si>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</si>
  <si>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</si>
  <si>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</si>
  <si>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</si>
  <si>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</si>
  <si>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</si>
  <si>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</si>
  <si>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</si>
  <si>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</si>
  <si>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</si>
  <si>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</si>
  <si>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</si>
  <si>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</si>
  <si>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</si>
  <si>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</si>
  <si>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</si>
  <si>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</si>
  <si>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</si>
  <si>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</si>
  <si>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</si>
  <si>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</si>
  <si>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</si>
  <si>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</si>
  <si>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</si>
  <si>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</si>
  <si>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</si>
  <si>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</si>
  <si>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</si>
  <si>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</si>
  <si>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</si>
  <si>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</si>
  <si>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</si>
  <si>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</si>
  <si>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</si>
  <si>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</si>
  <si>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</si>
  <si>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</si>
  <si>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</si>
  <si>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</si>
  <si>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</si>
  <si>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</si>
  <si>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</si>
  <si>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</si>
  <si>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</si>
  <si>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</si>
  <si>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</si>
  <si>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</si>
  <si>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</si>
  <si>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</si>
  <si>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</si>
  <si>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</si>
  <si>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</si>
  <si>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</si>
  <si>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</si>
  <si>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</si>
  <si>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</si>
  <si>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</si>
  <si>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</si>
  <si>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</si>
  <si>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</si>
  <si>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</si>
  <si>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</si>
  <si>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</si>
  <si>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</si>
  <si>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</si>
  <si>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</si>
  <si>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</si>
  <si>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</si>
  <si>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</si>
  <si>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</si>
  <si>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</si>
  <si>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</si>
  <si>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</si>
  <si>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</si>
  <si>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</si>
  <si>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</si>
  <si>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</si>
  <si>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</si>
  <si>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</si>
  <si>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</si>
  <si>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</si>
  <si>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</si>
  <si>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</si>
  <si>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</si>
  <si>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</si>
  <si>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</si>
  <si>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</si>
  <si>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</si>
  <si>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</si>
  <si>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</si>
  <si>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</si>
  <si>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</si>
  <si>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</si>
  <si>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</si>
  <si>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</si>
  <si>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</si>
  <si>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</si>
  <si>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</si>
  <si>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</si>
  <si>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</si>
  <si>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</si>
  <si>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</si>
  <si>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</si>
  <si>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</si>
  <si>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</si>
  <si>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</si>
  <si>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</si>
  <si>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</si>
  <si>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</si>
  <si>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</si>
  <si>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</si>
  <si>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</si>
  <si>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</si>
  <si>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</si>
  <si>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</si>
  <si>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</si>
  <si>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</si>
  <si>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</si>
  <si>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</si>
  <si>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</si>
  <si>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</si>
  <si>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</si>
  <si>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</si>
  <si>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</si>
  <si>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</si>
  <si>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</si>
  <si>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</si>
  <si>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</si>
  <si>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</si>
  <si>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</si>
  <si>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</si>
  <si>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</si>
  <si>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</si>
  <si>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</si>
  <si>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</si>
  <si>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</si>
  <si>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</si>
  <si>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</si>
  <si>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</si>
  <si>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</si>
  <si>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</si>
  <si>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</si>
  <si>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</si>
  <si>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</si>
  <si>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</si>
  <si>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</si>
  <si>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</si>
  <si>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</si>
  <si>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</si>
  <si>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</si>
  <si>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</si>
  <si>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</si>
  <si>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</si>
  <si>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</si>
  <si>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</si>
  <si>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</si>
  <si>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</si>
  <si>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</si>
  <si>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</si>
  <si>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</si>
  <si>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</si>
  <si>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</si>
  <si>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</si>
  <si>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</si>
  <si>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</si>
  <si>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</si>
  <si>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</si>
  <si>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</si>
  <si>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</si>
  <si>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</si>
  <si>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</si>
  <si>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</si>
  <si>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</si>
  <si>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</si>
  <si>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</si>
  <si>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</si>
  <si>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</si>
  <si>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</si>
  <si>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</si>
  <si>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</si>
  <si>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</si>
  <si>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</si>
  <si>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</si>
  <si>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</si>
  <si>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</si>
  <si>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</si>
  <si>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</si>
  <si>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</si>
  <si>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</si>
  <si>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</si>
  <si>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</si>
  <si>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</si>
  <si>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</si>
  <si>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</si>
  <si>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</si>
  <si>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</si>
  <si>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</si>
  <si>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</si>
  <si>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</si>
  <si>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</si>
  <si>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</si>
  <si>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</si>
  <si>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</si>
  <si>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</si>
  <si>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</si>
  <si>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</si>
  <si>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</si>
  <si>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</si>
  <si>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</si>
  <si>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</si>
  <si>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</si>
  <si>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</si>
  <si>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</si>
  <si>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</si>
  <si>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</si>
  <si>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</si>
  <si>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</si>
  <si>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</si>
  <si>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</si>
  <si>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</si>
  <si>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</si>
  <si>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</si>
  <si>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</si>
  <si>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</si>
  <si>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</si>
  <si>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</si>
  <si>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</si>
  <si>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</si>
  <si>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</si>
  <si>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</si>
  <si>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</si>
  <si>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</si>
  <si>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</si>
  <si>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</si>
  <si>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</si>
  <si>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</si>
  <si>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</si>
  <si>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</si>
  <si>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</si>
  <si>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</si>
  <si>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</si>
  <si>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</si>
  <si>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</si>
  <si>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</si>
  <si>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</si>
  <si>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</si>
  <si>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</si>
  <si>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</si>
  <si>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</si>
  <si>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</si>
  <si>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</si>
  <si>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</si>
  <si>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</si>
  <si>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</si>
  <si>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</si>
  <si>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</si>
  <si>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</si>
  <si>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</si>
  <si>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</si>
  <si>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</si>
  <si>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</si>
  <si>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</si>
  <si>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</si>
  <si>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</si>
  <si>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</si>
  <si>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</si>
  <si>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</si>
  <si>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</si>
  <si>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</si>
  <si>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</si>
  <si>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</si>
  <si>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</si>
  <si>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</si>
  <si>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</si>
  <si>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</si>
  <si>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</si>
  <si>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</si>
  <si>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</si>
  <si>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</si>
  <si>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</si>
  <si>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</si>
  <si>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</si>
  <si>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</si>
  <si>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</si>
  <si>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</si>
  <si>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</si>
  <si>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</si>
  <si>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</si>
  <si>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</si>
  <si>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</si>
  <si>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</si>
  <si>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</si>
  <si>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</si>
  <si>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</si>
  <si>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</si>
  <si>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</si>
  <si>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</si>
  <si>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</si>
  <si>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</si>
  <si>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</si>
  <si>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</si>
  <si>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</si>
  <si>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</si>
  <si>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</si>
  <si>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</si>
  <si>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</si>
  <si>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</si>
  <si>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</si>
  <si>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</si>
  <si>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</si>
  <si>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</si>
  <si>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</si>
  <si>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</si>
  <si>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</si>
  <si>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</si>
  <si>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</si>
  <si>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</si>
  <si>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</si>
  <si>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</si>
  <si>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</si>
  <si>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</si>
  <si>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</si>
  <si>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</si>
  <si>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</si>
  <si>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</si>
  <si>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</si>
  <si>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</si>
  <si>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</si>
  <si>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</si>
  <si>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</si>
  <si>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</si>
  <si>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</si>
  <si>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</si>
  <si>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</si>
  <si>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</si>
  <si>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</si>
  <si>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</si>
  <si>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</si>
  <si>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</si>
  <si>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</si>
  <si>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</si>
  <si>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</si>
  <si>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</si>
  <si>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</si>
  <si>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</si>
  <si>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</si>
  <si>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</si>
  <si>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</si>
  <si>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</si>
  <si>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</si>
  <si>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</si>
  <si>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</si>
  <si>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</si>
  <si>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</si>
  <si>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</si>
  <si>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</si>
  <si>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</si>
  <si>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</si>
  <si>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</si>
  <si>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</si>
  <si>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</si>
  <si>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</si>
  <si>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</si>
  <si>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</si>
  <si>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</si>
  <si>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</si>
  <si>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</si>
  <si>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</si>
  <si>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</si>
  <si>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</si>
  <si>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</si>
  <si>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</si>
  <si>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</si>
  <si>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</si>
  <si>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</si>
  <si>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</si>
  <si>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</si>
  <si>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</si>
  <si>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</si>
  <si>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</si>
  <si>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</si>
  <si>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</si>
  <si>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</si>
  <si>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</si>
  <si>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</si>
  <si>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</si>
  <si>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</si>
  <si>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</si>
  <si>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</si>
  <si>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</si>
  <si>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</si>
  <si>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</si>
  <si>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</si>
  <si>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</si>
  <si>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</si>
  <si>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</si>
  <si>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</si>
  <si>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</si>
  <si>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</si>
  <si>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</si>
  <si>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</si>
  <si>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</si>
  <si>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</si>
  <si>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</si>
  <si>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</si>
  <si>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</si>
  <si>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</si>
  <si>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</si>
  <si>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</si>
  <si>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</si>
  <si>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</si>
  <si>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</si>
  <si>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</si>
  <si>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</si>
  <si>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</si>
  <si>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</si>
  <si>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</si>
  <si>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</si>
  <si>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</si>
  <si>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</si>
  <si>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</si>
  <si>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</si>
  <si>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</si>
  <si>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</si>
  <si>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</si>
  <si>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</si>
  <si>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</si>
  <si>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</si>
  <si>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</si>
  <si>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</si>
  <si>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</si>
  <si>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</si>
  <si>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</si>
  <si>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</si>
  <si>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</si>
  <si>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</si>
  <si>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</si>
  <si>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</si>
  <si>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</si>
  <si>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</si>
  <si>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</si>
  <si>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</si>
  <si>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</si>
  <si>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</si>
  <si>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</si>
  <si>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</si>
  <si>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</si>
  <si>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</si>
  <si>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</si>
  <si>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</si>
  <si>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</si>
  <si>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</si>
  <si>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</si>
  <si>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</si>
  <si>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</si>
  <si>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</si>
  <si>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</si>
  <si>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</si>
  <si>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</si>
  <si>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</si>
  <si>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</si>
  <si>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</si>
  <si>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</si>
  <si>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</si>
  <si>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</si>
  <si>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</si>
  <si>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</si>
  <si>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</si>
  <si>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</si>
  <si>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</si>
  <si>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</si>
  <si>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</si>
  <si>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</si>
  <si>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</si>
  <si>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</si>
  <si>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</si>
  <si>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</si>
  <si>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</si>
  <si>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</si>
  <si>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</si>
  <si>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</si>
  <si>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</si>
  <si>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</si>
  <si>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</si>
  <si>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</si>
  <si>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</si>
  <si>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</si>
  <si>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</si>
  <si>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</si>
  <si>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</si>
  <si>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</si>
  <si>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</si>
  <si>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</si>
  <si>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</si>
  <si>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</si>
  <si>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</si>
  <si>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</si>
  <si>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</si>
  <si>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</si>
  <si>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</si>
  <si>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</si>
  <si>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</si>
  <si>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</si>
  <si>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</si>
  <si>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</si>
  <si>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</si>
  <si>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</si>
  <si>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</si>
  <si>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</si>
  <si>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</si>
  <si>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</si>
  <si>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</si>
  <si>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</si>
  <si>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</si>
  <si>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</si>
  <si>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</si>
  <si>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</si>
  <si>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</si>
  <si>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</si>
  <si>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</si>
  <si>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</si>
  <si>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</si>
  <si>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</si>
  <si>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</si>
  <si>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</si>
  <si>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</si>
  <si>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</si>
  <si>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</si>
  <si>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</si>
  <si>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</si>
  <si>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</si>
  <si>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</si>
  <si>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</si>
  <si>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</si>
  <si>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</si>
  <si>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</si>
  <si>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</si>
  <si>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</si>
  <si>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</si>
  <si>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</si>
  <si>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</si>
  <si>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</si>
  <si>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</si>
  <si>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</si>
  <si>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</si>
  <si>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</si>
  <si>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</si>
  <si>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</si>
  <si>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</si>
  <si>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</si>
  <si>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</si>
  <si>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</si>
  <si>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</si>
  <si>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</si>
  <si>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</si>
  <si>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</si>
  <si>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</si>
  <si>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</si>
  <si>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</si>
  <si>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</si>
  <si>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</si>
  <si>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</si>
  <si>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</si>
  <si>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</si>
  <si>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</si>
  <si>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</si>
  <si>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</si>
  <si>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</si>
  <si>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</si>
  <si>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</si>
  <si>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</si>
  <si>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</si>
  <si>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</si>
  <si>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</si>
  <si>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</si>
  <si>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</si>
  <si>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</si>
  <si>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</si>
  <si>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</si>
  <si>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</si>
  <si>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</si>
  <si>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</si>
  <si>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</si>
  <si>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</si>
  <si>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</si>
  <si>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</si>
  <si>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</si>
  <si>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</si>
  <si>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</si>
  <si>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</si>
  <si>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</si>
  <si>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</si>
  <si>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</si>
  <si>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</si>
  <si>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</si>
  <si>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</si>
  <si>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</si>
  <si>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</si>
  <si>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</si>
  <si>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</si>
  <si>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</si>
  <si>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</si>
  <si>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</si>
  <si>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</si>
  <si>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</si>
  <si>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</si>
  <si>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</si>
  <si>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</si>
  <si>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</si>
  <si>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</si>
  <si>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</si>
  <si>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</si>
  <si>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</si>
  <si>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</si>
  <si>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</si>
  <si>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</si>
  <si>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</si>
  <si>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</si>
  <si>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</si>
  <si>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</si>
  <si>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</si>
  <si>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</si>
  <si>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</si>
  <si>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</si>
  <si>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</si>
  <si>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</si>
  <si>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</si>
  <si>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</si>
  <si>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</si>
  <si>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</si>
  <si>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</si>
  <si>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</si>
  <si>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</si>
  <si>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</si>
  <si>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</si>
  <si>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</si>
  <si>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</si>
  <si>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</si>
  <si>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</si>
  <si>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</si>
  <si>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</si>
  <si>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</si>
  <si>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</si>
  <si>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</si>
  <si>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</si>
  <si>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</si>
  <si>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</si>
  <si>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</si>
  <si>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</si>
  <si>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</si>
  <si>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</si>
  <si>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</si>
  <si>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</si>
  <si>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</si>
  <si>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</si>
  <si>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</si>
  <si>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</si>
  <si>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</si>
  <si>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</si>
  <si>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</si>
  <si>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</si>
  <si>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</si>
  <si>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</si>
  <si>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</si>
  <si>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</si>
  <si>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</si>
  <si>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</si>
  <si>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</si>
  <si>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</si>
  <si>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</si>
  <si>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</si>
  <si>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</si>
  <si>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</si>
  <si>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</si>
  <si>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</si>
  <si>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</si>
  <si>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</si>
  <si>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</si>
  <si>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</si>
  <si>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</si>
  <si>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</si>
  <si>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</si>
  <si>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</si>
  <si>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</si>
  <si>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</si>
  <si>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</si>
  <si>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</si>
  <si>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</si>
  <si>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</si>
  <si>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</si>
  <si>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</si>
  <si>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</si>
  <si>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</si>
  <si>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</si>
  <si>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</si>
  <si>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</si>
  <si>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</si>
  <si>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</si>
  <si>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</si>
  <si>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</si>
  <si>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</si>
  <si>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</si>
  <si>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</si>
  <si>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</si>
  <si>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</si>
  <si>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</si>
  <si>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</si>
  <si>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</si>
  <si>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</si>
  <si>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</si>
  <si>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</si>
  <si>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</si>
  <si>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</si>
  <si>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</si>
  <si>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</si>
  <si>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</si>
  <si>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</si>
  <si>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</si>
  <si>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</si>
  <si>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</si>
  <si>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</si>
  <si>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</si>
  <si>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</si>
  <si>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</si>
  <si>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</si>
  <si>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</si>
  <si>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</si>
  <si>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</si>
  <si>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</si>
  <si>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</si>
  <si>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</si>
  <si>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</si>
  <si>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</si>
  <si>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</si>
  <si>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</si>
  <si>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</si>
  <si>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</si>
  <si>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</si>
  <si>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</si>
  <si>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</si>
  <si>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</si>
  <si>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</si>
  <si>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</si>
  <si>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</si>
  <si>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</si>
  <si>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</si>
  <si>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</si>
  <si>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</si>
  <si>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</si>
  <si>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</si>
  <si>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</si>
  <si>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</si>
  <si>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</si>
  <si>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</si>
  <si>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</si>
  <si>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</si>
  <si>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</si>
  <si>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</si>
  <si>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</si>
  <si>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</si>
  <si>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</si>
  <si>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</si>
  <si>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</si>
  <si>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</si>
  <si>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</si>
  <si>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</si>
  <si>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</si>
  <si>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</si>
  <si>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</si>
  <si>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</si>
  <si>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</si>
  <si>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</si>
  <si>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</si>
  <si>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</si>
  <si>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</si>
  <si>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</si>
  <si>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</si>
  <si>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</si>
  <si>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</si>
  <si>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</si>
  <si>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</si>
  <si>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</si>
  <si>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</si>
  <si>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</si>
  <si>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</si>
  <si>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</si>
  <si>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</si>
  <si>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</si>
  <si>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</si>
  <si>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</si>
  <si>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</si>
  <si>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</si>
  <si>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</si>
  <si>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</si>
  <si>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</si>
  <si>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</si>
  <si>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</si>
  <si>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</si>
  <si>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</si>
  <si>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</si>
  <si>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</si>
  <si>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</si>
  <si>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</si>
  <si>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</si>
  <si>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</si>
  <si>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</si>
  <si>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</si>
  <si>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</si>
  <si>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</si>
  <si>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</si>
  <si>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</si>
  <si>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</si>
  <si>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</si>
  <si>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</si>
  <si>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</si>
  <si>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</si>
  <si>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</si>
  <si>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</si>
  <si>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</si>
  <si>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</si>
  <si>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</si>
  <si>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</si>
  <si>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</si>
  <si>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</si>
  <si>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</si>
  <si>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</si>
  <si>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</si>
  <si>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</si>
  <si>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</si>
  <si>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</si>
  <si>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</si>
  <si>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</si>
  <si>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</si>
  <si>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</si>
  <si>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</si>
  <si>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</si>
  <si>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</si>
  <si>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</si>
  <si>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</si>
  <si>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</si>
  <si>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</si>
  <si>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</si>
  <si>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</si>
  <si>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</si>
  <si>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</si>
  <si>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</si>
  <si>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</si>
  <si>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</si>
  <si>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</si>
  <si>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</si>
  <si>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</si>
  <si>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</si>
  <si>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</si>
  <si>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</si>
  <si>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</si>
  <si>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</si>
  <si>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</si>
  <si>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</si>
  <si>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</si>
  <si>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</si>
  <si>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</si>
  <si>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</si>
  <si>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</si>
  <si>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</si>
  <si>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</si>
  <si>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</si>
  <si>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</si>
  <si>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</si>
  <si>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</si>
  <si>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</si>
  <si>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</si>
  <si>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</si>
  <si>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</si>
  <si>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</si>
  <si>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</si>
  <si>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</si>
  <si>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</si>
  <si>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</si>
  <si>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</si>
  <si>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</si>
  <si>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</si>
  <si>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</si>
  <si>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</si>
  <si>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</si>
  <si>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</si>
  <si>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</si>
  <si>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</si>
  <si>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</si>
  <si>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</si>
  <si>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</si>
  <si>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</si>
  <si>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</si>
  <si>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</si>
  <si>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</si>
  <si>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</si>
  <si>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</si>
  <si>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</si>
  <si>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</si>
  <si>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</si>
  <si>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</si>
  <si>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</si>
  <si>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</si>
  <si>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</si>
  <si>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</si>
  <si>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</si>
  <si>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</si>
  <si>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</si>
  <si>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</si>
  <si>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</si>
  <si>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</si>
  <si>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</si>
  <si>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</si>
  <si>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</si>
  <si>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</si>
  <si>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</si>
  <si>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</si>
  <si>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</si>
  <si>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</si>
  <si>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</si>
  <si>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</si>
  <si>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</si>
  <si>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</si>
  <si>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</si>
  <si>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</si>
  <si>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</si>
  <si>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</si>
  <si>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</si>
  <si>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</si>
  <si>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</si>
  <si>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</si>
  <si>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</si>
  <si>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</si>
  <si>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</si>
  <si>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</si>
  <si>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</si>
  <si>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</si>
  <si>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</si>
  <si>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</si>
  <si>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</si>
  <si>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</si>
  <si>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</si>
  <si>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</si>
  <si>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</si>
  <si>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</si>
  <si>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</si>
  <si>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</si>
  <si>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</si>
  <si>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</si>
  <si>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</si>
  <si>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</si>
  <si>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</si>
  <si>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</si>
  <si>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</si>
  <si>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</si>
  <si>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</si>
  <si>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</si>
  <si>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</si>
  <si>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</si>
  <si>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</si>
  <si>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</si>
  <si>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</si>
  <si>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</si>
  <si>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</si>
  <si>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</si>
  <si>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</si>
  <si>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</si>
  <si>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</si>
  <si>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</si>
  <si>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</si>
  <si>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</si>
  <si>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</si>
  <si>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</si>
  <si>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</si>
  <si>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</si>
  <si>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</si>
  <si>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</si>
  <si>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</si>
  <si>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</si>
  <si>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</si>
  <si>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</si>
  <si>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</si>
  <si>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</si>
  <si>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</si>
  <si>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</si>
  <si>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</si>
  <si>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</si>
  <si>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</si>
  <si>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</si>
  <si>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</si>
  <si>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</si>
  <si>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</si>
  <si>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</si>
  <si>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</si>
  <si>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</si>
  <si>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</si>
  <si>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</si>
  <si>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</si>
  <si>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</si>
  <si>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</si>
  <si>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</si>
  <si>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</si>
  <si>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</si>
  <si>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</si>
  <si>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</si>
  <si>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</si>
  <si>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</si>
  <si>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</si>
  <si>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</si>
  <si>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</si>
  <si>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</si>
  <si>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</si>
  <si>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</si>
  <si>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</si>
  <si>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</si>
  <si>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</si>
  <si>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</si>
  <si>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</si>
  <si>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</si>
  <si>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</si>
  <si>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</si>
  <si>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</si>
  <si>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</si>
  <si>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</si>
  <si>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</si>
  <si>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</si>
  <si>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</si>
  <si>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</si>
  <si>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</si>
  <si>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</si>
  <si>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</si>
  <si>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</si>
  <si>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</si>
  <si>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</si>
  <si>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</si>
  <si>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</si>
  <si>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</si>
  <si>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</si>
  <si>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</si>
  <si>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</si>
  <si>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</si>
  <si>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</si>
  <si>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</si>
  <si>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</si>
  <si>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</si>
  <si>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</si>
  <si>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</si>
  <si>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</si>
  <si>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</si>
  <si>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</si>
  <si>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</si>
  <si>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</si>
  <si>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</si>
  <si>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</si>
  <si>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</si>
  <si>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</si>
  <si>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</si>
  <si>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</si>
  <si>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</si>
  <si>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</si>
  <si>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</si>
  <si>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</si>
  <si>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</si>
  <si>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</si>
  <si>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</si>
  <si>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</si>
  <si>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</si>
  <si>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</si>
  <si>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</si>
  <si>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</si>
  <si>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</si>
  <si>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</si>
  <si>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</si>
  <si>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</si>
  <si>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</si>
  <si>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</si>
  <si>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</si>
  <si>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</si>
  <si>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</si>
  <si>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</si>
  <si>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</si>
  <si>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</si>
  <si>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</si>
  <si>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</si>
  <si>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</si>
  <si>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</si>
  <si>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</si>
  <si>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</si>
  <si>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</si>
  <si>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</si>
  <si>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</si>
  <si>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</si>
  <si>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</si>
  <si>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</si>
  <si>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</si>
  <si>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</si>
  <si>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</si>
  <si>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</si>
  <si>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</si>
  <si>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</si>
  <si>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</si>
  <si>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</si>
  <si>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</si>
  <si>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</si>
  <si>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</si>
  <si>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</si>
  <si>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</si>
  <si>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</si>
  <si>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</si>
  <si>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</si>
  <si>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</si>
  <si>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</si>
  <si>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</si>
  <si>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</si>
  <si>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</si>
  <si>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</si>
  <si>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</si>
  <si>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</si>
  <si>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</si>
  <si>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</si>
  <si>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</si>
  <si>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</si>
  <si>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</si>
  <si>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</si>
  <si>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</si>
  <si>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</si>
  <si>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</si>
  <si>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</si>
  <si>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</si>
  <si>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</si>
  <si>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</si>
  <si>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</si>
  <si>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</si>
  <si>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</si>
  <si>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</si>
  <si>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</si>
  <si>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</si>
  <si>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</si>
  <si>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</si>
  <si>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</si>
  <si>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</si>
  <si>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</si>
  <si>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</si>
  <si>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</si>
  <si>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</si>
  <si>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</si>
  <si>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</si>
  <si>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</si>
  <si>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</si>
  <si>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</si>
  <si>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</si>
  <si>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</si>
  <si>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</si>
  <si>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</si>
  <si>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</si>
  <si>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</si>
  <si>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</si>
  <si>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</si>
  <si>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</si>
  <si>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</si>
  <si>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</si>
  <si>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</si>
  <si>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</si>
  <si>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</si>
  <si>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</si>
  <si>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</si>
  <si>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</si>
  <si>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</si>
  <si>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</si>
  <si>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</si>
  <si>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</si>
  <si>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</si>
  <si>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</si>
  <si>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</si>
  <si>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</si>
  <si>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</si>
  <si>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</si>
  <si>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</si>
  <si>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</si>
  <si>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</si>
  <si>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</si>
  <si>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</si>
  <si>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</si>
  <si>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</si>
  <si>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</si>
  <si>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</si>
  <si>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</si>
  <si>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</si>
  <si>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</si>
  <si>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</si>
  <si>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</si>
  <si>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</si>
  <si>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</si>
  <si>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</si>
  <si>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</si>
  <si>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</si>
  <si>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</si>
  <si>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</si>
  <si>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</si>
  <si>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</si>
  <si>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</si>
  <si>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</si>
  <si>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</si>
  <si>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</si>
  <si>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</si>
  <si>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</si>
  <si>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</si>
  <si>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</si>
  <si>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</si>
  <si>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</si>
  <si>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</si>
  <si>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</si>
  <si>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</si>
  <si>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</si>
  <si>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</si>
  <si>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</si>
  <si>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</si>
  <si>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</si>
  <si>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</si>
  <si>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</si>
  <si>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</si>
  <si>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</si>
  <si>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</si>
  <si>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</si>
  <si>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</si>
  <si>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</si>
  <si>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</si>
  <si>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</si>
  <si>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</si>
  <si>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</si>
  <si>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</si>
  <si>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</si>
  <si>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</si>
  <si>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</si>
  <si>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</si>
  <si>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</si>
  <si>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</si>
  <si>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</si>
  <si>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</si>
  <si>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</si>
  <si>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</si>
  <si>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</si>
  <si>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</si>
  <si>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</si>
  <si>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</si>
  <si>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</si>
  <si>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</si>
  <si>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</si>
  <si>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</si>
  <si>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</si>
  <si>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</si>
  <si>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</si>
  <si>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</si>
  <si>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</si>
  <si>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</si>
  <si>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</si>
  <si>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</si>
  <si>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</si>
  <si>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</si>
  <si>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</si>
  <si>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</si>
  <si>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</si>
  <si>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</si>
  <si>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</si>
  <si>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</si>
  <si>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</si>
  <si>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</si>
  <si>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</si>
  <si>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</si>
  <si>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</si>
  <si>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</si>
  <si>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</si>
  <si>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</si>
  <si>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</si>
  <si>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</si>
  <si>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</si>
  <si>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</si>
  <si>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</si>
  <si>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</si>
  <si>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</si>
  <si>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</si>
  <si>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</si>
  <si>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</si>
  <si>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</si>
  <si>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</si>
  <si>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</si>
  <si>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</si>
  <si>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</si>
  <si>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</si>
  <si>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</si>
  <si>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</si>
  <si>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</si>
  <si>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</si>
  <si>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</si>
  <si>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</si>
  <si>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</si>
  <si>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</si>
  <si>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</si>
  <si>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</si>
  <si>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</si>
  <si>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</si>
  <si>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</si>
  <si>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</si>
  <si>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</si>
  <si>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</si>
  <si>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</si>
  <si>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</si>
  <si>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</si>
  <si>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</si>
  <si>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</si>
  <si>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</si>
  <si>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</si>
  <si>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</si>
  <si>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</si>
  <si>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</si>
  <si>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</si>
  <si>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</si>
  <si>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</si>
  <si>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</si>
  <si>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</si>
  <si>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</si>
  <si>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</si>
  <si>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</si>
  <si>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</si>
  <si>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</si>
  <si>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</si>
  <si>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</si>
  <si>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</si>
  <si>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</si>
  <si>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</si>
  <si>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</si>
  <si>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</si>
  <si>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</si>
  <si>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</si>
  <si>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</si>
  <si>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</si>
  <si>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</si>
  <si>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</si>
  <si>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</si>
  <si>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</si>
  <si>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</si>
  <si>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</si>
  <si>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</si>
  <si>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</si>
  <si>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</si>
  <si>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</si>
  <si>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</si>
  <si>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</si>
  <si>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</si>
  <si>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</si>
  <si>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</si>
  <si>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</si>
  <si>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</si>
  <si>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</si>
  <si>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</si>
  <si>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</si>
  <si>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</si>
  <si>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</si>
  <si>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</si>
  <si>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</si>
  <si>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</si>
  <si>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</si>
  <si>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</si>
  <si>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</si>
  <si>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</si>
  <si>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</si>
  <si>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</si>
  <si>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</si>
  <si>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</si>
  <si>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</si>
  <si>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</si>
  <si>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</si>
  <si>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</si>
  <si>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</si>
  <si>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</si>
  <si>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</si>
  <si>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</si>
  <si>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</si>
  <si>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</si>
  <si>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</si>
  <si>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</si>
  <si>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</si>
  <si>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</si>
  <si>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</si>
  <si>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</si>
  <si>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</si>
  <si>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</si>
  <si>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</si>
  <si>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</si>
  <si>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</si>
  <si>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</si>
  <si>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</si>
  <si>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</si>
  <si>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</si>
  <si>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</si>
  <si>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</si>
  <si>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</si>
  <si>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</si>
  <si>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</si>
  <si>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</si>
  <si>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</si>
  <si>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</si>
  <si>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</si>
  <si>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</si>
  <si>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</si>
  <si>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</si>
  <si>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</si>
  <si>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</si>
  <si>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</si>
  <si>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</si>
  <si>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</si>
  <si>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</si>
  <si>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</si>
  <si>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</si>
  <si>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</si>
  <si>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</si>
  <si>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</si>
  <si>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</si>
  <si>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</si>
  <si>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</si>
  <si>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</si>
  <si>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</si>
  <si>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</si>
  <si>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</si>
  <si>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</si>
  <si>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</si>
  <si>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</si>
  <si>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</si>
  <si>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</si>
  <si>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</si>
  <si>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</si>
  <si>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</si>
  <si>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</si>
  <si>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</si>
  <si>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</si>
  <si>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</si>
  <si>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</si>
  <si>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</si>
  <si>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</si>
  <si>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</si>
  <si>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</si>
  <si>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</si>
  <si>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</si>
  <si>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</si>
  <si>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</si>
  <si>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</si>
  <si>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</si>
  <si>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</si>
  <si>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</si>
  <si>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</si>
  <si>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</si>
  <si>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</si>
  <si>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</si>
  <si>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</si>
  <si>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</si>
  <si>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</si>
  <si>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</si>
  <si>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</si>
  <si>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</si>
  <si>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</si>
  <si>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</si>
  <si>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</si>
  <si>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</si>
  <si>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</si>
  <si>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</si>
  <si>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</si>
  <si>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</si>
  <si>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</si>
  <si>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</si>
  <si>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</si>
  <si>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</si>
  <si>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</si>
  <si>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</si>
  <si>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</si>
  <si>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</si>
  <si>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</si>
  <si>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</si>
  <si>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</si>
  <si>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</si>
  <si>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</si>
  <si>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</si>
  <si>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</si>
  <si>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</si>
  <si>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</si>
  <si>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</si>
  <si>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</si>
  <si>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</si>
  <si>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</si>
  <si>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</si>
  <si>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</si>
  <si>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</si>
  <si>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</si>
  <si>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</si>
  <si>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</si>
  <si>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</si>
  <si>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</si>
  <si>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</si>
  <si>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</si>
  <si>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</si>
  <si>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</si>
  <si>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</si>
  <si>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</si>
  <si>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</si>
  <si>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</si>
  <si>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</si>
  <si>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</si>
  <si>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</si>
  <si>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</si>
  <si>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</si>
  <si>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</si>
  <si>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</si>
  <si>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</si>
  <si>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</si>
  <si>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</si>
  <si>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</si>
  <si>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</si>
  <si>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</si>
  <si>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</si>
  <si>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</si>
  <si>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</si>
  <si>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</si>
  <si>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</si>
  <si>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</si>
  <si>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</si>
  <si>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</si>
  <si>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</si>
  <si>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</si>
  <si>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</si>
  <si>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</si>
  <si>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</si>
  <si>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</si>
  <si>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</si>
  <si>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</si>
  <si>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</si>
  <si>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</si>
  <si>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</si>
  <si>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</si>
  <si>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</si>
  <si>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</si>
  <si>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</si>
  <si>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</si>
  <si>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</si>
  <si>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</si>
  <si>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</si>
  <si>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</si>
  <si>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</si>
  <si>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</si>
  <si>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</si>
  <si>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</si>
  <si>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</si>
  <si>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</si>
  <si>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</si>
  <si>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</si>
  <si>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</si>
  <si>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</si>
  <si>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</si>
  <si>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</si>
  <si>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</si>
  <si>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</si>
  <si>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</si>
  <si>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</si>
  <si>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</si>
  <si>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</si>
  <si>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</si>
  <si>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</si>
  <si>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</si>
  <si>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</si>
  <si>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</si>
  <si>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</si>
  <si>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</si>
  <si>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</si>
  <si>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</si>
  <si>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</si>
  <si>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</si>
  <si>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</si>
  <si>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</si>
  <si>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</si>
  <si>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</si>
  <si>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</si>
  <si>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</si>
  <si>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</si>
  <si>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</si>
  <si>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</si>
  <si>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</si>
  <si>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</si>
  <si>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</si>
  <si>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</si>
  <si>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</si>
  <si>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</si>
  <si>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</si>
  <si>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</si>
  <si>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</si>
  <si>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</si>
  <si>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</si>
  <si>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</si>
  <si>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</si>
  <si>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</si>
  <si>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</si>
  <si>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</si>
  <si>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</si>
  <si>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</si>
  <si>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</si>
  <si>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</si>
  <si>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</si>
  <si>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</si>
  <si>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</si>
  <si>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</si>
  <si>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</si>
  <si>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</si>
  <si>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</si>
  <si>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</si>
  <si>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</si>
  <si>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</si>
  <si>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</si>
  <si>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</si>
  <si>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</si>
  <si>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</si>
  <si>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</si>
  <si>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</si>
  <si>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</si>
  <si>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</si>
  <si>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</si>
  <si>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</si>
  <si>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</si>
  <si>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</si>
  <si>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</si>
  <si>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</si>
  <si>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</si>
  <si>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</si>
  <si>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</si>
  <si>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</si>
  <si>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</si>
  <si>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</si>
  <si>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</si>
  <si>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</si>
  <si>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</si>
  <si>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</si>
  <si>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</si>
  <si>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</si>
  <si>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</si>
  <si>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</si>
  <si>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</si>
  <si>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</si>
  <si>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</si>
  <si>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</si>
  <si>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</si>
  <si>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</si>
  <si>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</si>
  <si>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</si>
  <si>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</si>
  <si>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</si>
  <si>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</si>
  <si>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</si>
  <si>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</si>
  <si>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</si>
  <si>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</si>
  <si>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</si>
  <si>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</si>
  <si>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</si>
  <si>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</si>
  <si>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</si>
  <si>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</si>
  <si>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</si>
  <si>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</si>
  <si>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</si>
  <si>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</si>
  <si>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</si>
  <si>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</si>
  <si>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</si>
  <si>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</si>
  <si>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</si>
  <si>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</si>
  <si>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</si>
  <si>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</si>
  <si>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</si>
  <si>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</si>
  <si>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</si>
  <si>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</si>
  <si>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</si>
  <si>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</si>
  <si>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</si>
  <si>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</si>
  <si>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</si>
  <si>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</si>
  <si>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</si>
  <si>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</si>
  <si>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</si>
  <si>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</si>
  <si>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</si>
  <si>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</si>
  <si>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</si>
  <si>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</si>
  <si>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</si>
  <si>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</si>
  <si>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</si>
  <si>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</si>
  <si>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</si>
  <si>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</si>
  <si>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</si>
  <si>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</si>
  <si>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</si>
  <si>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</si>
  <si>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</si>
  <si>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</si>
  <si>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</si>
  <si>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</si>
  <si>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</si>
  <si>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</si>
  <si>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</si>
  <si>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</si>
  <si>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</si>
  <si>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</si>
  <si>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</si>
  <si>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</si>
  <si>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</si>
  <si>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</si>
  <si>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</si>
  <si>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</si>
  <si>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</si>
  <si>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</si>
  <si>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</si>
  <si>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</si>
  <si>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</si>
  <si>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</si>
  <si>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</si>
  <si>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</si>
  <si>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</si>
  <si>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</si>
  <si>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</si>
  <si>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</si>
  <si>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</si>
  <si>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</si>
  <si>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</si>
  <si>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</si>
  <si>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</si>
  <si>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</si>
  <si>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</si>
  <si>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</si>
  <si>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</si>
  <si>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</si>
  <si>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</si>
  <si>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</si>
  <si>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</si>
  <si>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</si>
  <si>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</si>
  <si>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</si>
  <si>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</si>
  <si>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</si>
  <si>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</si>
  <si>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</si>
  <si>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</si>
  <si>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</si>
  <si>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</si>
  <si>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</si>
  <si>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</si>
  <si>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</si>
  <si>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</si>
  <si>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</si>
  <si>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</si>
  <si>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</si>
  <si>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</si>
  <si>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</si>
  <si>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</si>
  <si>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</si>
  <si>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</si>
  <si>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</si>
  <si>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</si>
  <si>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</si>
  <si>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</si>
  <si>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</si>
  <si>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</si>
  <si>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</si>
  <si>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</si>
  <si>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</si>
  <si>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</si>
  <si>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</si>
  <si>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</si>
  <si>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</si>
  <si>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</si>
  <si>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</si>
  <si>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</si>
  <si>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</si>
  <si>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</si>
  <si>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</si>
  <si>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</si>
  <si>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</si>
  <si>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</si>
  <si>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</si>
  <si>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</si>
  <si>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</si>
  <si>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</si>
  <si>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</si>
  <si>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</si>
  <si>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</si>
  <si>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</si>
  <si>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</si>
  <si>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</si>
  <si>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</si>
  <si>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</si>
  <si>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</si>
  <si>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</si>
  <si>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</si>
  <si>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</si>
  <si>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</si>
  <si>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</si>
  <si>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</si>
  <si>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</si>
  <si>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</si>
  <si>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</si>
  <si>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</si>
  <si>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</si>
  <si>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</si>
  <si>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</si>
  <si>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</si>
  <si>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</si>
  <si>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</si>
  <si>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</si>
  <si>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</si>
  <si>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</si>
  <si>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</si>
  <si>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</si>
  <si>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</si>
  <si>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</si>
  <si>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</si>
  <si>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</si>
  <si>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</si>
  <si>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</si>
  <si>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</si>
  <si>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</si>
  <si>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</si>
  <si>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</si>
  <si>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</si>
  <si>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</si>
  <si>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</si>
  <si>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</si>
  <si>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</si>
  <si>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</si>
  <si>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</si>
  <si>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</si>
  <si>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</si>
  <si>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</si>
  <si>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</si>
  <si>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</si>
  <si>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</si>
  <si>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</si>
  <si>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</si>
  <si>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</si>
  <si>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</si>
  <si>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</si>
  <si>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</si>
  <si>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</si>
  <si>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</si>
  <si>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</si>
  <si>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</si>
  <si>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</si>
  <si>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</si>
  <si>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</si>
  <si>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</si>
  <si>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</si>
  <si>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</si>
  <si>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</si>
  <si>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</si>
  <si>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</si>
  <si>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</si>
  <si>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</si>
  <si>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</si>
  <si>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</si>
  <si>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</si>
  <si>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</si>
  <si>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</si>
  <si>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</si>
  <si>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</si>
  <si>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</si>
  <si>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</si>
  <si>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</si>
  <si>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</si>
  <si>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</si>
  <si>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</si>
  <si>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</si>
  <si>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</si>
  <si>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</si>
  <si>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</si>
  <si>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</si>
  <si>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</si>
  <si>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</si>
  <si>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</si>
  <si>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</si>
  <si>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</si>
  <si>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</si>
  <si>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</si>
  <si>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</si>
  <si>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</si>
  <si>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</si>
  <si>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</si>
  <si>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</si>
  <si>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</si>
  <si>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</si>
  <si>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</si>
  <si>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</si>
  <si>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</si>
  <si>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</si>
  <si>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</si>
  <si>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</si>
  <si>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</si>
  <si>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</si>
  <si>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</si>
  <si>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</si>
  <si>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</si>
  <si>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</si>
  <si>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</si>
  <si>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</si>
  <si>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</si>
  <si>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</si>
  <si>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</si>
  <si>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</si>
  <si>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</si>
  <si>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</si>
  <si>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</si>
  <si>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</si>
  <si>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</si>
  <si>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</si>
  <si>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</si>
  <si>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</si>
  <si>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</si>
  <si>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</si>
  <si>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</si>
  <si>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</si>
  <si>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</si>
  <si>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</si>
  <si>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</si>
  <si>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</si>
  <si>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</si>
  <si>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</si>
  <si>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</si>
  <si>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</si>
  <si>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</si>
  <si>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</si>
  <si>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</si>
  <si>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</si>
  <si>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</si>
  <si>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</si>
  <si>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</si>
  <si>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</si>
  <si>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</si>
  <si>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</si>
  <si>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</si>
  <si>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</si>
  <si>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</si>
  <si>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</si>
  <si>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</si>
  <si>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</si>
  <si>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</si>
  <si>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</si>
  <si>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</si>
  <si>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</si>
  <si>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</si>
  <si>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</si>
  <si>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</si>
  <si>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</si>
  <si>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</si>
  <si>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</si>
  <si>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</si>
  <si>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</si>
  <si>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</si>
  <si>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</si>
  <si>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</si>
  <si>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</si>
  <si>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</si>
  <si>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</si>
  <si>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</si>
  <si>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</si>
  <si>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</si>
  <si>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</si>
  <si>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</si>
  <si>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</si>
  <si>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</si>
  <si>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</si>
  <si>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</si>
  <si>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</si>
  <si>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</si>
  <si>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</si>
  <si>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</si>
  <si>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</si>
  <si>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</si>
  <si>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</si>
  <si>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</si>
  <si>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</si>
  <si>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</si>
  <si>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</si>
  <si>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</si>
  <si>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</si>
  <si>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</si>
  <si>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</si>
  <si>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</si>
  <si>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</si>
  <si>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</si>
  <si>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</si>
  <si>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</si>
  <si>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</si>
  <si>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</si>
  <si>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</si>
  <si>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</si>
  <si>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</si>
  <si>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</si>
  <si>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</si>
  <si>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</si>
  <si>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</si>
  <si>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</si>
  <si>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</si>
  <si>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</si>
  <si>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</si>
  <si>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</si>
  <si>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</si>
  <si>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</si>
  <si>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</si>
  <si>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</si>
  <si>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</si>
  <si>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</si>
  <si>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</si>
  <si>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</si>
  <si>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</si>
  <si>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</si>
  <si>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</si>
  <si>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</si>
  <si>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</si>
  <si>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</si>
  <si>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</si>
  <si>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</si>
  <si>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</si>
  <si>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</si>
  <si>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</si>
  <si>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</si>
  <si>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</si>
  <si>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</si>
  <si>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</si>
  <si>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</si>
  <si>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</si>
  <si>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</si>
  <si>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</si>
  <si>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</si>
  <si>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</si>
  <si>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</si>
  <si>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</si>
  <si>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</si>
  <si>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</si>
  <si>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</si>
  <si>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</si>
  <si>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</si>
  <si>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</si>
  <si>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</si>
  <si>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</si>
  <si>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</si>
  <si>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</si>
  <si>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</si>
  <si>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</si>
  <si>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</si>
  <si>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</si>
  <si>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</si>
  <si>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</si>
  <si>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</si>
  <si>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</si>
  <si>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</si>
  <si>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</si>
  <si>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</si>
  <si>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</si>
  <si>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</si>
  <si>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</si>
  <si>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</si>
  <si>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</si>
  <si>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</si>
  <si>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</si>
  <si>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</si>
  <si>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</si>
  <si>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</si>
  <si>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</si>
  <si>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</si>
  <si>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</si>
  <si>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</si>
  <si>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</si>
  <si>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</si>
  <si>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</si>
  <si>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</si>
  <si>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</si>
  <si>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</si>
  <si>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</si>
  <si>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</si>
  <si>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</si>
  <si>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</si>
  <si>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</si>
  <si>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</si>
  <si>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</si>
  <si>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</si>
  <si>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</si>
  <si>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</si>
  <si>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</si>
  <si>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</si>
  <si>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</si>
  <si>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</si>
  <si>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</si>
  <si>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</si>
  <si>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</si>
  <si>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</si>
  <si>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</si>
  <si>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</si>
  <si>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</si>
  <si>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</si>
  <si>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</si>
  <si>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</si>
  <si>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</si>
  <si>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</si>
  <si>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</si>
  <si>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</si>
  <si>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</si>
  <si>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</si>
  <si>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</si>
  <si>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</si>
  <si>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</si>
  <si>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</si>
  <si>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</si>
  <si>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</si>
  <si>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</si>
  <si>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</si>
  <si>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</si>
  <si>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</si>
  <si>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</si>
  <si>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</si>
  <si>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</si>
  <si>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</si>
  <si>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</si>
  <si>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</si>
  <si>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</si>
  <si>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</si>
  <si>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</si>
  <si>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</si>
  <si>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</si>
  <si>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</si>
  <si>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</si>
  <si>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</si>
  <si>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</si>
  <si>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</si>
  <si>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</si>
  <si>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</si>
  <si>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</si>
  <si>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</si>
  <si>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</si>
  <si>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</si>
  <si>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</si>
  <si>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</si>
  <si>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</si>
  <si>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</si>
  <si>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</si>
  <si>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</si>
  <si>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</si>
  <si>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</si>
  <si>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</si>
  <si>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</si>
  <si>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</si>
  <si>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</si>
  <si>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</si>
  <si>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</si>
  <si>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</si>
  <si>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</si>
  <si>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</si>
  <si>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</si>
  <si>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</si>
  <si>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</si>
  <si>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</si>
  <si>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</si>
  <si>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</si>
  <si>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</si>
  <si>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</si>
  <si>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</si>
  <si>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</si>
  <si>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</si>
  <si>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</si>
  <si>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</si>
  <si>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</si>
  <si>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</si>
  <si>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</si>
  <si>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</si>
  <si>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</si>
  <si>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</si>
  <si>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</si>
  <si>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</si>
  <si>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</si>
  <si>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</si>
  <si>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</si>
  <si>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</si>
  <si>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</si>
  <si>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</si>
  <si>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</si>
  <si>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</si>
  <si>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</si>
  <si>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</si>
  <si>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</si>
  <si>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</si>
  <si>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</si>
  <si>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</si>
  <si>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</si>
  <si>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</si>
  <si>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</si>
  <si>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</si>
  <si>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</si>
  <si>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</si>
  <si>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</si>
  <si>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</si>
  <si>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</si>
  <si>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</si>
  <si>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</si>
  <si>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</si>
  <si>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</si>
  <si>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</si>
  <si>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</si>
  <si>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</si>
  <si>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</si>
  <si>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</si>
  <si>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</si>
  <si>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</si>
  <si>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</si>
  <si>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</si>
  <si>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</si>
  <si>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</si>
  <si>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</si>
  <si>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</si>
  <si>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</si>
  <si>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</si>
  <si>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</si>
  <si>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</si>
  <si>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</si>
  <si>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</si>
  <si>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</si>
  <si>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</si>
  <si>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</si>
  <si>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</si>
  <si>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</si>
  <si>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</si>
  <si>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</si>
  <si>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</si>
  <si>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</si>
  <si>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</si>
  <si>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</si>
  <si>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</si>
  <si>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</si>
  <si>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</si>
  <si>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</si>
  <si>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</si>
  <si>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</si>
  <si>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</si>
  <si>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</si>
  <si>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</si>
  <si>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</si>
  <si>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</si>
  <si>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</si>
  <si>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</si>
  <si>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</si>
  <si>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</si>
  <si>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</si>
  <si>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</si>
  <si>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</si>
  <si>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</si>
  <si>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</si>
  <si>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</si>
  <si>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</si>
  <si>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</si>
  <si>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</si>
  <si>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</si>
  <si>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</si>
  <si>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</si>
  <si>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</si>
  <si>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</si>
  <si>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</si>
  <si>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</si>
  <si>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</si>
  <si>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</si>
  <si>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</si>
  <si>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</si>
  <si>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</si>
  <si>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</si>
  <si>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</si>
  <si>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</si>
  <si>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</si>
  <si>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</si>
  <si>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</si>
  <si>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</si>
  <si>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</si>
  <si>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</si>
  <si>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</si>
  <si>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</si>
  <si>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</si>
  <si>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</si>
  <si>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</si>
  <si>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</si>
  <si>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</si>
  <si>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</si>
  <si>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</si>
  <si>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</si>
  <si>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</si>
  <si>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</si>
  <si>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</si>
  <si>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</si>
  <si>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</si>
  <si>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</si>
  <si>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</si>
  <si>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</si>
  <si>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</si>
  <si>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</si>
  <si>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</si>
  <si>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</si>
  <si>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</si>
  <si>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</si>
  <si>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</si>
  <si>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</si>
  <si>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</si>
  <si>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</si>
  <si>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</si>
  <si>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</si>
  <si>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</si>
  <si>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</si>
  <si>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</si>
  <si>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</si>
  <si>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</si>
  <si>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</si>
  <si>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</si>
  <si>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</si>
  <si>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</si>
  <si>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</si>
  <si>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</si>
  <si>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</si>
  <si>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</si>
  <si>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</si>
  <si>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</si>
  <si>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</si>
  <si>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</si>
  <si>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</si>
  <si>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</si>
  <si>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</si>
  <si>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</si>
  <si>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</si>
  <si>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</si>
  <si>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</si>
  <si>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</si>
  <si>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</si>
  <si>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</si>
  <si>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</si>
  <si>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</si>
  <si>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</si>
  <si>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</si>
  <si>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</si>
  <si>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</si>
  <si>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</si>
  <si>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</si>
  <si>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</si>
  <si>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</si>
  <si>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</si>
  <si>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</si>
  <si>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</si>
  <si>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</si>
  <si>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</si>
  <si>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</si>
  <si>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</si>
  <si>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</si>
  <si>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</si>
  <si>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</si>
  <si>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</si>
  <si>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</si>
  <si>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</si>
  <si>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</si>
  <si>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</si>
  <si>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</si>
  <si>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</si>
  <si>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</si>
  <si>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</si>
  <si>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</si>
  <si>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</si>
  <si>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</si>
  <si>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</si>
  <si>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</si>
  <si>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</si>
  <si>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</si>
  <si>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</si>
  <si>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</si>
  <si>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</si>
  <si>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</si>
  <si>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</si>
  <si>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</si>
  <si>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</si>
  <si>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</si>
  <si>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</si>
  <si>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</si>
  <si>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</si>
  <si>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</si>
  <si>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</si>
  <si>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</si>
  <si>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</si>
  <si>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</si>
  <si>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</si>
  <si>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</si>
  <si>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</si>
  <si>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</si>
  <si>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</si>
  <si>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</si>
  <si>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</si>
  <si>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</si>
  <si>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</si>
  <si>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</si>
  <si>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</si>
  <si>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</si>
  <si>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</si>
  <si>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</si>
  <si>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</si>
  <si>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</si>
  <si>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</si>
  <si>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</si>
  <si>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</si>
  <si>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</si>
  <si>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</si>
  <si>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</si>
  <si>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</si>
  <si>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</si>
  <si>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</si>
  <si>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</si>
  <si>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</si>
  <si>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</si>
  <si>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</si>
  <si>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</si>
  <si>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</si>
  <si>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</si>
  <si>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</si>
  <si>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</si>
  <si>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</si>
  <si>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</si>
  <si>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</si>
  <si>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</si>
  <si>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</si>
  <si>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</si>
  <si>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</si>
  <si>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</si>
  <si>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</si>
  <si>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</si>
  <si>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</si>
  <si>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</si>
  <si>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</si>
  <si>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</si>
  <si>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</si>
  <si>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</si>
  <si>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</si>
  <si>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</si>
  <si>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</si>
  <si>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</si>
  <si>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</si>
  <si>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</si>
  <si>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</si>
  <si>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</si>
  <si>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</si>
  <si>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</si>
  <si>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</si>
  <si>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</si>
  <si>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</si>
  <si>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</si>
  <si>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</si>
  <si>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</si>
  <si>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</si>
  <si>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</si>
  <si>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</si>
  <si>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</si>
  <si>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</si>
  <si>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</si>
  <si>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</si>
  <si>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</si>
  <si>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</si>
  <si>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</si>
  <si>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</si>
  <si>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</si>
  <si>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</si>
  <si>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</si>
  <si>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</si>
  <si>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</si>
  <si>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</si>
  <si>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</si>
  <si>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</si>
  <si>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</si>
  <si>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</si>
  <si>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</si>
  <si>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</si>
  <si>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</si>
  <si>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</si>
  <si>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</si>
  <si>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</si>
  <si>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</si>
  <si>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</si>
  <si>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</si>
  <si>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</si>
  <si>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</si>
  <si>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</si>
  <si>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</si>
  <si>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</si>
  <si>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</si>
  <si>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</si>
  <si>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</si>
  <si>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</si>
  <si>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</si>
  <si>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</si>
  <si>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</si>
  <si>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</si>
  <si>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</si>
  <si>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</si>
  <si>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</si>
  <si>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</si>
  <si>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</si>
  <si>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</si>
  <si>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</si>
  <si>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</si>
  <si>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</si>
  <si>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</si>
  <si>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</si>
  <si>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</si>
  <si>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</si>
  <si>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</si>
  <si>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</si>
  <si>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</si>
  <si>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</si>
  <si>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</si>
  <si>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</si>
  <si>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</si>
  <si>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</si>
  <si>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</si>
  <si>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</si>
  <si>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</si>
  <si>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</si>
  <si>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</si>
  <si>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</si>
  <si>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</si>
  <si>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</si>
  <si>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</si>
  <si>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</si>
  <si>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</si>
  <si>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</si>
  <si>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</si>
  <si>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</si>
  <si>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</si>
  <si>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</si>
  <si>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</si>
  <si>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</si>
  <si>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</si>
  <si>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</si>
  <si>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</si>
  <si>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</si>
  <si>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</si>
  <si>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</si>
  <si>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</si>
  <si>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</si>
  <si>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</si>
  <si>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</si>
  <si>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</si>
  <si>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</si>
  <si>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</si>
  <si>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</si>
  <si>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</si>
  <si>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</si>
  <si>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</si>
  <si>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</si>
  <si>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</si>
  <si>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</si>
  <si>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</si>
  <si>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</si>
  <si>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</si>
  <si>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</si>
  <si>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</si>
  <si>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</si>
  <si>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</si>
  <si>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</si>
  <si>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</si>
  <si>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</si>
  <si>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</si>
  <si>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</si>
  <si>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</si>
  <si>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</si>
  <si>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</si>
  <si>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</si>
  <si>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</si>
  <si>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</si>
  <si>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</si>
  <si>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</si>
  <si>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</si>
  <si>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</si>
  <si>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</si>
  <si>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</si>
  <si>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</si>
  <si>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</si>
  <si>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</si>
  <si>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</si>
  <si>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</si>
  <si>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</si>
  <si>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</si>
  <si>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</si>
  <si>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</si>
  <si>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</si>
  <si>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</si>
  <si>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</si>
  <si>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</si>
  <si>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</si>
  <si>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</si>
  <si>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</si>
  <si>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</si>
  <si>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</si>
  <si>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</si>
  <si>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</si>
  <si>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</si>
  <si>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</si>
  <si>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</si>
  <si>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</si>
  <si>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</si>
  <si>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</si>
  <si>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</si>
  <si>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</si>
  <si>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</si>
  <si>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</si>
  <si>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</si>
  <si>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</si>
  <si>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</si>
  <si>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</si>
  <si>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</si>
  <si>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</si>
  <si>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</si>
  <si>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</si>
  <si>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</si>
  <si>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</si>
  <si>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</si>
  <si>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</si>
  <si>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</si>
  <si>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</si>
  <si>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</si>
  <si>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</si>
  <si>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</si>
  <si>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</si>
  <si>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</si>
  <si>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</si>
  <si>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</si>
  <si>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</si>
  <si>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</si>
  <si>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</si>
  <si>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</si>
  <si>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</si>
  <si>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</si>
  <si>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</si>
  <si>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</si>
  <si>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</si>
  <si>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</si>
  <si>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</si>
  <si>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</si>
  <si>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</si>
  <si>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</si>
  <si>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</si>
  <si>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</si>
  <si>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</si>
  <si>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</si>
  <si>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</si>
  <si>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</si>
  <si>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</si>
  <si>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</si>
  <si>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</si>
  <si>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</si>
  <si>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</si>
  <si>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</si>
  <si>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</si>
  <si>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</si>
  <si>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</si>
  <si>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</si>
  <si>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</si>
  <si>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</si>
  <si>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</si>
  <si>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</si>
  <si>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</si>
  <si>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</si>
  <si>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</si>
  <si>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</si>
  <si>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</si>
  <si>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</si>
  <si>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</si>
  <si>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</si>
  <si>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</si>
  <si>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</si>
  <si>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</si>
  <si>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</si>
  <si>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</si>
  <si>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</si>
  <si>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</si>
  <si>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</si>
  <si>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</si>
  <si>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</si>
  <si>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</si>
  <si>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</si>
  <si>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</si>
  <si>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</si>
  <si>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</si>
  <si>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</si>
  <si>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</si>
  <si>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</si>
  <si>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</si>
  <si>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</si>
  <si>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</si>
  <si>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</si>
  <si>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</si>
  <si>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</si>
  <si>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</si>
  <si>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</si>
  <si>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</si>
  <si>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</si>
  <si>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</si>
  <si>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</si>
  <si>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</si>
  <si>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</si>
  <si>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</si>
  <si>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</si>
  <si>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</si>
  <si>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</si>
  <si>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</si>
  <si>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</si>
  <si>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</si>
  <si>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</si>
  <si>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</si>
  <si>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</si>
  <si>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</si>
  <si>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</si>
  <si>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</si>
  <si>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</si>
  <si>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</si>
  <si>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</si>
  <si>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</si>
  <si>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</si>
  <si>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</si>
  <si>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</si>
  <si>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</si>
  <si>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</si>
  <si>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</si>
  <si>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</si>
  <si>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</si>
  <si>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</si>
  <si>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</si>
  <si>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</si>
  <si>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</si>
  <si>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</si>
  <si>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</si>
  <si>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</si>
  <si>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</si>
  <si>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</si>
  <si>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</si>
  <si>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</si>
  <si>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</si>
  <si>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</si>
  <si>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</si>
  <si>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</si>
  <si>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</si>
  <si>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</si>
  <si>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</si>
  <si>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</si>
  <si>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</si>
  <si>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</si>
  <si>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</si>
  <si>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</si>
  <si>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</si>
  <si>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</si>
  <si>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</si>
  <si>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</si>
  <si>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</si>
  <si>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</si>
  <si>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</si>
  <si>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</si>
  <si>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</si>
  <si>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</si>
  <si>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</si>
  <si>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</si>
  <si>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</si>
  <si>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</si>
  <si>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</si>
  <si>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</si>
  <si>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</si>
  <si>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</si>
  <si>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</si>
  <si>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</si>
  <si>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</si>
  <si>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</si>
  <si>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</si>
  <si>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</si>
  <si>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</si>
  <si>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</si>
  <si>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</si>
  <si>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</si>
  <si>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</si>
  <si>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</si>
  <si>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</si>
  <si>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</si>
  <si>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</si>
  <si>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</si>
  <si>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</si>
  <si>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</si>
  <si>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</si>
  <si>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</si>
  <si>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</si>
  <si>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</si>
  <si>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</si>
  <si>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</si>
  <si>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</si>
  <si>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</si>
  <si>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</si>
  <si>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</si>
  <si>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</si>
  <si>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</si>
  <si>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</si>
  <si>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</si>
  <si>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</si>
  <si>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</si>
  <si>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</si>
  <si>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</si>
  <si>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</si>
  <si>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</si>
  <si>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</si>
  <si>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</si>
  <si>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</si>
  <si>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</si>
  <si>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</si>
  <si>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</si>
  <si>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</si>
  <si>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</si>
  <si>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</si>
  <si>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</si>
  <si>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</si>
  <si>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</si>
  <si>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</si>
  <si>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</si>
  <si>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</si>
  <si>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</si>
  <si>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</si>
  <si>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</si>
  <si>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</si>
  <si>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</si>
  <si>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</si>
  <si>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</si>
  <si>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</si>
  <si>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</si>
  <si>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</si>
  <si>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</si>
  <si>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</si>
  <si>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</si>
  <si>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</si>
  <si>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</si>
  <si>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</si>
  <si>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</si>
  <si>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</si>
  <si>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</si>
  <si>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</si>
  <si>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</si>
  <si>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</si>
  <si>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</si>
  <si>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</si>
  <si>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</si>
  <si>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</si>
  <si>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</si>
  <si>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</si>
  <si>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</si>
  <si>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</si>
  <si>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</si>
  <si>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</si>
  <si>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</si>
  <si>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</si>
  <si>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</si>
  <si>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</si>
  <si>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</si>
  <si>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</si>
  <si>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</si>
  <si>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</si>
  <si>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</si>
  <si>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</si>
  <si>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</si>
  <si>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</si>
  <si>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</si>
  <si>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</si>
  <si>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</si>
  <si>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</si>
  <si>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</si>
  <si>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</si>
  <si>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</si>
  <si>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</si>
  <si>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</si>
  <si>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</si>
  <si>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</si>
  <si>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</si>
  <si>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</si>
  <si>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</si>
  <si>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</si>
  <si>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</si>
  <si>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</si>
  <si>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</si>
  <si>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</si>
  <si>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</si>
  <si>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</si>
  <si>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</si>
  <si>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</si>
  <si>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</si>
  <si>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</si>
  <si>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</si>
  <si>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</si>
  <si>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</si>
  <si>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</si>
  <si>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</si>
  <si>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</si>
  <si>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</si>
  <si>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</si>
  <si>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</si>
  <si>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</si>
  <si>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</si>
  <si>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</si>
  <si>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</si>
  <si>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</si>
  <si>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</si>
  <si>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</si>
  <si>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</si>
  <si>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</si>
  <si>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</si>
  <si>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</si>
  <si>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</si>
  <si>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</si>
  <si>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</si>
  <si>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</si>
  <si>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</si>
  <si>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</si>
  <si>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</si>
  <si>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</si>
  <si>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</si>
  <si>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</si>
  <si>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</si>
  <si>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</si>
  <si>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</si>
  <si>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</si>
  <si>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</si>
  <si>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</si>
  <si>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</si>
  <si>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</si>
  <si>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</si>
  <si>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</si>
  <si>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</si>
  <si>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</si>
  <si>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</si>
  <si>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</si>
  <si>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</si>
  <si>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</si>
  <si>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</si>
  <si>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</si>
  <si>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</si>
  <si>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</si>
  <si>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</si>
  <si>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</si>
  <si>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</si>
  <si>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</si>
  <si>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</si>
  <si>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</si>
  <si>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</si>
  <si>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</si>
  <si>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</si>
  <si>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</si>
  <si>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</si>
  <si>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</si>
  <si>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</si>
  <si>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</si>
  <si>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</si>
  <si>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</si>
  <si>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</si>
  <si>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</si>
  <si>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</si>
  <si>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</si>
  <si>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</si>
  <si>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</si>
  <si>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</si>
  <si>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</si>
  <si>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</si>
  <si>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</si>
  <si>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</si>
  <si>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</si>
  <si>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</si>
  <si>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</si>
  <si>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</si>
  <si>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</si>
  <si>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</si>
  <si>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</si>
  <si>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</si>
  <si>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</si>
  <si>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</si>
  <si>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</si>
  <si>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</si>
  <si>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</si>
  <si>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</si>
  <si>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</si>
  <si>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</si>
  <si>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</si>
  <si>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</si>
  <si>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</si>
  <si>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</si>
  <si>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</si>
  <si>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</si>
  <si>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</si>
  <si>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</si>
  <si>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</si>
  <si>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</si>
  <si>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</si>
  <si>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</si>
  <si>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</si>
  <si>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</si>
  <si>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</si>
  <si>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</si>
  <si>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</si>
  <si>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</si>
  <si>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</si>
  <si>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</si>
  <si>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</si>
  <si>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</si>
  <si>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</si>
  <si>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</si>
  <si>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</si>
  <si>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</si>
  <si>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</si>
  <si>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</si>
  <si>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</si>
  <si>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</si>
  <si>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</si>
  <si>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</si>
  <si>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</si>
  <si>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</si>
  <si>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</si>
  <si>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</si>
  <si>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</si>
  <si>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</si>
  <si>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</si>
  <si>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</si>
  <si>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</si>
  <si>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</si>
  <si>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</si>
  <si>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</si>
  <si>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</si>
  <si>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</si>
  <si>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</si>
  <si>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</si>
  <si>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</si>
  <si>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</si>
  <si>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</si>
  <si>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</si>
  <si>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</si>
  <si>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</si>
  <si>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</si>
  <si>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</si>
  <si>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</si>
  <si>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</si>
  <si>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</si>
  <si>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</si>
  <si>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</si>
  <si>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</si>
  <si>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</si>
  <si>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</si>
  <si>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</si>
  <si>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</si>
  <si>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</si>
  <si>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</si>
  <si>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</si>
  <si>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</si>
  <si>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</si>
  <si>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</si>
  <si>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</si>
  <si>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</si>
  <si>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</si>
  <si>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</si>
  <si>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</si>
  <si>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</si>
  <si>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</si>
  <si>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</si>
  <si>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</si>
  <si>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</si>
  <si>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</si>
  <si>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</si>
  <si>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</si>
  <si>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</si>
  <si>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</si>
  <si>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</si>
  <si>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</si>
  <si>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</si>
  <si>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</si>
  <si>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</si>
  <si>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</si>
  <si>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</si>
  <si>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</si>
  <si>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</si>
  <si>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</si>
  <si>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</si>
  <si>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</si>
  <si>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</si>
  <si>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</si>
  <si>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</si>
  <si>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</si>
  <si>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</si>
  <si>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</si>
  <si>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</si>
  <si>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</si>
  <si>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</si>
  <si>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</si>
  <si>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</si>
  <si>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</si>
  <si>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</si>
  <si>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</si>
  <si>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</si>
  <si>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</si>
  <si>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</si>
  <si>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</si>
  <si>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</si>
  <si>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</si>
  <si>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</si>
  <si>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</si>
  <si>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</si>
  <si>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</si>
  <si>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</si>
  <si>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</si>
  <si>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</si>
  <si>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</si>
  <si>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</si>
  <si>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</si>
  <si>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</si>
  <si>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</si>
  <si>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</si>
  <si>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</si>
  <si>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</si>
  <si>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</si>
  <si>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</si>
  <si>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</si>
  <si>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</si>
  <si>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</si>
  <si>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</si>
  <si>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</si>
  <si>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</si>
  <si>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</si>
  <si>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</si>
  <si>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</si>
  <si>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</si>
  <si>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</si>
  <si>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</si>
  <si>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</si>
  <si>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</si>
  <si>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</si>
  <si>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</si>
  <si>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</si>
  <si>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</si>
  <si>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</si>
  <si>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</si>
  <si>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</si>
  <si>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</si>
  <si>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</si>
  <si>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</si>
  <si>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</si>
  <si>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</si>
  <si>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</si>
  <si>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</si>
  <si>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</si>
  <si>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</si>
  <si>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</si>
  <si>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</si>
  <si>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</si>
  <si>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</si>
  <si>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</si>
  <si>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</si>
  <si>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</si>
  <si>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</si>
  <si>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</si>
  <si>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</si>
  <si>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</si>
  <si>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</si>
  <si>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</si>
  <si>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</si>
  <si>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</si>
  <si>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</si>
  <si>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</si>
  <si>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</si>
  <si>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</si>
  <si>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</si>
  <si>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</si>
  <si>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</si>
  <si>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</si>
  <si>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</si>
  <si>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</si>
  <si>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</si>
  <si>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</si>
  <si>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</si>
  <si>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</si>
  <si>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</si>
  <si>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</si>
  <si>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</si>
  <si>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</si>
  <si>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</si>
  <si>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</si>
  <si>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</si>
  <si>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</si>
  <si>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</si>
  <si>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</si>
  <si>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</si>
  <si>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</si>
  <si>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</si>
  <si>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</si>
  <si>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</si>
  <si>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</si>
  <si>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</si>
  <si>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</si>
  <si>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</si>
  <si>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</si>
  <si>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</si>
  <si>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</si>
  <si>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</si>
  <si>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</si>
  <si>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</si>
  <si>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</si>
  <si>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</si>
  <si>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</si>
  <si>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</si>
  <si>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</si>
  <si>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</si>
  <si>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</si>
  <si>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</si>
  <si>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</si>
  <si>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</si>
  <si>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</si>
  <si>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</si>
  <si>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</si>
  <si>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</si>
  <si>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</si>
  <si>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</si>
  <si>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</si>
  <si>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</si>
  <si>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</si>
  <si>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</si>
  <si>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</si>
  <si>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</si>
  <si>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</si>
  <si>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</si>
  <si>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</si>
  <si>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</si>
  <si>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</si>
  <si>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</si>
  <si>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</si>
  <si>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</si>
  <si>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</si>
  <si>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</si>
  <si>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</si>
  <si>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</si>
  <si>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</si>
  <si>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</si>
  <si>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</si>
  <si>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</si>
  <si>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</si>
  <si>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</si>
  <si>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</si>
  <si>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</si>
  <si>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</si>
  <si>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</si>
  <si>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</si>
  <si>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</si>
  <si>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</si>
  <si>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</si>
  <si>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</si>
  <si>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</si>
  <si>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</si>
  <si>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</si>
  <si>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</si>
  <si>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</si>
  <si>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</si>
  <si>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</si>
  <si>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</si>
  <si>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</si>
  <si>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</si>
  <si>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</si>
  <si>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</si>
  <si>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</si>
  <si>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</si>
  <si>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</si>
  <si>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</si>
  <si>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</si>
  <si>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</si>
  <si>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</si>
  <si>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</si>
  <si>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</si>
  <si>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</si>
  <si>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</si>
  <si>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</si>
  <si>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</si>
  <si>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</si>
  <si>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</si>
  <si>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</si>
  <si>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</si>
  <si>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</si>
  <si>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</si>
  <si>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</si>
  <si>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</si>
  <si>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</si>
  <si>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</si>
  <si>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</si>
  <si>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</si>
  <si>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</si>
  <si>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</si>
  <si>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</si>
  <si>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</si>
  <si>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</si>
  <si>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</si>
  <si>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</si>
  <si>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</si>
  <si>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</si>
  <si>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</si>
  <si>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</si>
  <si>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</si>
  <si>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</si>
  <si>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</si>
  <si>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</si>
  <si>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</si>
  <si>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</si>
  <si>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</si>
  <si>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</si>
  <si>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</si>
  <si>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</si>
  <si>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</si>
  <si>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</si>
  <si>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</si>
  <si>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</si>
  <si>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</si>
  <si>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</si>
  <si>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</si>
  <si>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</si>
  <si>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</si>
  <si>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</si>
  <si>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</si>
  <si>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</si>
  <si>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</si>
  <si>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</si>
  <si>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</si>
  <si>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</si>
  <si>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</si>
  <si>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</si>
  <si>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</si>
  <si>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</si>
  <si>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</si>
  <si>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</si>
  <si>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</si>
  <si>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</si>
  <si>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</si>
  <si>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</si>
  <si>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</si>
  <si>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</si>
  <si>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</si>
  <si>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</si>
  <si>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</si>
  <si>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</si>
  <si>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</si>
  <si>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</si>
  <si>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</si>
  <si>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</si>
  <si>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</si>
  <si>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</si>
  <si>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</si>
  <si>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</si>
  <si>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</si>
  <si>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</si>
  <si>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</si>
  <si>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</si>
  <si>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</si>
  <si>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</si>
  <si>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</si>
  <si>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</si>
  <si>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</si>
  <si>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</si>
  <si>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</si>
  <si>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</si>
  <si>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</si>
  <si>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</si>
  <si>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</si>
  <si>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</si>
  <si>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</si>
  <si>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</si>
  <si>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</si>
  <si>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</si>
  <si>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</si>
  <si>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</si>
  <si>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</si>
  <si>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</si>
  <si>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</si>
  <si>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</si>
  <si>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</si>
  <si>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</si>
  <si>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</si>
  <si>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</si>
  <si>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</si>
  <si>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</si>
  <si>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</si>
  <si>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</si>
  <si>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</si>
  <si>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</si>
  <si>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</si>
  <si>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</si>
  <si>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</si>
  <si>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</si>
  <si>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</si>
  <si>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</si>
  <si>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</si>
  <si>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</si>
  <si>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</si>
  <si>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</si>
  <si>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</si>
  <si>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</si>
  <si>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</si>
  <si>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</si>
  <si>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</si>
  <si>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</si>
  <si>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</si>
  <si>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</si>
  <si>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</si>
  <si>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</si>
  <si>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</si>
  <si>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</si>
  <si>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</si>
  <si>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</si>
  <si>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</si>
  <si>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</si>
  <si>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</si>
  <si>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</si>
  <si>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</si>
  <si>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</si>
  <si>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</si>
  <si>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</si>
  <si>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</si>
  <si>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</si>
  <si>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</si>
  <si>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</si>
  <si>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</si>
  <si>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</si>
  <si>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</si>
  <si>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</si>
  <si>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</si>
  <si>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</si>
  <si>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</si>
  <si>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</si>
  <si>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</si>
  <si>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</si>
  <si>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</si>
  <si>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</si>
  <si>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</si>
  <si>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</si>
  <si>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</si>
  <si>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</si>
  <si>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</si>
  <si>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</si>
  <si>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</si>
  <si>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</si>
  <si>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</si>
  <si>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</si>
  <si>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</si>
  <si>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</si>
  <si>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</si>
  <si>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</si>
  <si>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</si>
  <si>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</si>
  <si>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</si>
  <si>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</si>
  <si>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</si>
  <si>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</si>
  <si>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</si>
  <si>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</si>
  <si>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</si>
  <si>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</si>
  <si>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</si>
  <si>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</si>
  <si>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</si>
  <si>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</si>
  <si>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</si>
  <si>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</si>
  <si>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</si>
  <si>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</si>
  <si>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</si>
  <si>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</si>
  <si>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</si>
  <si>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</si>
  <si>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</si>
  <si>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</si>
  <si>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</si>
  <si>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</si>
  <si>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</si>
  <si>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</si>
  <si>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</si>
  <si>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</si>
  <si>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</si>
  <si>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</si>
  <si>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</si>
  <si>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</si>
  <si>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</si>
  <si>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</si>
  <si>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</si>
  <si>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</si>
  <si>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</si>
  <si>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</si>
  <si>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</si>
  <si>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</si>
  <si>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</si>
  <si>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</si>
  <si>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</si>
  <si>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</si>
  <si>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</si>
  <si>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</si>
  <si>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</si>
  <si>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</si>
  <si>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</si>
  <si>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</si>
  <si>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</si>
  <si>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</si>
  <si>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</si>
  <si>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</si>
  <si>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</si>
  <si>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</si>
  <si>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</si>
  <si>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</si>
  <si>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</si>
  <si>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</si>
  <si>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</si>
  <si>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</si>
  <si>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</si>
  <si>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</si>
  <si>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</si>
  <si>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</si>
  <si>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</si>
  <si>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</si>
  <si>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</si>
  <si>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</si>
  <si>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</si>
  <si>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</si>
  <si>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</si>
  <si>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</si>
  <si>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</si>
  <si>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</si>
  <si>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</si>
  <si>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</si>
  <si>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</si>
  <si>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</si>
  <si>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</si>
  <si>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</si>
  <si>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</si>
  <si>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</si>
  <si>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</si>
  <si>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</si>
  <si>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</si>
  <si>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</si>
  <si>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</si>
  <si>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</si>
  <si>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</si>
  <si>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</si>
  <si>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</si>
  <si>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</si>
  <si>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</si>
  <si>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</si>
  <si>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</si>
  <si>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</si>
  <si>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</si>
  <si>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</si>
  <si>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</si>
  <si>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</si>
  <si>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</si>
  <si>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</si>
  <si>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</si>
  <si>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</si>
  <si>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</si>
  <si>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</si>
  <si>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</si>
  <si>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</si>
  <si>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</si>
  <si>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</si>
  <si>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</si>
  <si>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</si>
  <si>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</si>
  <si>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</si>
  <si>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</si>
  <si>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</si>
  <si>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</si>
  <si>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</si>
  <si>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</si>
  <si>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</si>
  <si>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</si>
  <si>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</si>
  <si>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</si>
  <si>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</si>
  <si>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</si>
  <si>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</si>
  <si>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</si>
  <si>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</si>
  <si>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</si>
  <si>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</si>
  <si>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</si>
  <si>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</si>
  <si>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</si>
  <si>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</si>
  <si>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</si>
  <si>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</si>
  <si>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</si>
  <si>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</si>
  <si>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</si>
  <si>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</si>
  <si>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</si>
  <si>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</si>
  <si>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</si>
  <si>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</si>
  <si>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</si>
  <si>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</si>
  <si>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</si>
  <si>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</si>
  <si>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</si>
  <si>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</si>
  <si>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</si>
  <si>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</si>
  <si>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</si>
  <si>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</si>
  <si>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</si>
  <si>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</si>
  <si>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</si>
  <si>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</si>
  <si>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</si>
  <si>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</si>
  <si>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</si>
  <si>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</si>
  <si>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</si>
  <si>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</si>
  <si>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</si>
  <si>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</si>
  <si>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</si>
  <si>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</si>
  <si>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</si>
  <si>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</si>
  <si>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</si>
  <si>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</si>
  <si>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</si>
  <si>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</si>
  <si>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</si>
  <si>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</si>
  <si>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</si>
  <si>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</si>
  <si>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</si>
  <si>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</si>
  <si>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</si>
  <si>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</si>
  <si>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</si>
  <si>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</si>
  <si>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</si>
  <si>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</si>
  <si>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</si>
  <si>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</si>
  <si>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</si>
  <si>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</si>
  <si>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</si>
  <si>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</si>
  <si>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</si>
  <si>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</si>
  <si>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</si>
  <si>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</si>
  <si>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</si>
  <si>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</si>
  <si>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</si>
  <si>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</si>
  <si>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</si>
  <si>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</si>
  <si>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</si>
  <si>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</si>
  <si>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</si>
  <si>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</si>
  <si>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</si>
  <si>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</si>
  <si>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</si>
  <si>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</si>
  <si>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</si>
  <si>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</si>
  <si>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</si>
  <si>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</si>
  <si>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</si>
  <si>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</si>
  <si>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</si>
  <si>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</si>
  <si>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</si>
  <si>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</si>
  <si>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</si>
  <si>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</si>
  <si>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</si>
  <si>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</si>
  <si>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</si>
  <si>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</si>
  <si>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</si>
  <si>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</si>
  <si>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</si>
  <si>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</si>
  <si>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</si>
  <si>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</si>
  <si>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</si>
  <si>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</si>
  <si>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</si>
  <si>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</si>
  <si>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</si>
  <si>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</si>
  <si>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</si>
  <si>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</si>
  <si>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</si>
  <si>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</si>
  <si>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</si>
  <si>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</si>
  <si>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</si>
  <si>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</si>
  <si>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</si>
  <si>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</si>
  <si>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</si>
  <si>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</si>
  <si>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</si>
  <si>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</si>
  <si>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</si>
  <si>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</si>
  <si>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</si>
  <si>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</si>
  <si>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</si>
  <si>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</si>
  <si>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</si>
  <si>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</si>
  <si>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</si>
  <si>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</si>
  <si>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</si>
  <si>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</si>
  <si>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</si>
  <si>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</si>
  <si>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</si>
  <si>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</si>
  <si>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</si>
  <si>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</si>
  <si>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</si>
  <si>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</si>
  <si>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</si>
  <si>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</si>
  <si>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</si>
  <si>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</si>
  <si>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</si>
  <si>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</si>
  <si>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</si>
  <si>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</si>
  <si>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</si>
  <si>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</si>
  <si>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</si>
  <si>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</si>
  <si>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</si>
  <si>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</si>
  <si>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</si>
  <si>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</si>
  <si>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</si>
  <si>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</si>
  <si>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</si>
  <si>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</si>
  <si>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</si>
  <si>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</si>
  <si>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</si>
  <si>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</si>
  <si>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</si>
  <si>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</si>
  <si>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</si>
  <si>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</si>
  <si>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</si>
  <si>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</si>
  <si>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</si>
  <si>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</si>
  <si>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</si>
  <si>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</si>
  <si>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</si>
  <si>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</si>
  <si>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</si>
  <si>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</si>
  <si>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</si>
  <si>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</si>
  <si>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</si>
  <si>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</si>
  <si>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</si>
  <si>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</si>
  <si>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</si>
  <si>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</si>
  <si>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</si>
  <si>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</si>
  <si>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</si>
  <si>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</si>
  <si>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</si>
  <si>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</si>
  <si>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</si>
  <si>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</si>
  <si>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</si>
  <si>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</si>
  <si>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</si>
  <si>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</si>
  <si>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</si>
  <si>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</si>
  <si>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</si>
  <si>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</si>
  <si>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</si>
  <si>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</si>
  <si>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</si>
  <si>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</si>
  <si>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</si>
  <si>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</si>
  <si>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</si>
  <si>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</si>
  <si>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</si>
  <si>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</si>
  <si>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</si>
  <si>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</si>
  <si>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</si>
  <si>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</si>
  <si>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</si>
  <si>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</si>
  <si>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</si>
  <si>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</si>
  <si>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</si>
  <si>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</si>
  <si>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</si>
  <si>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</si>
  <si>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</si>
  <si>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</si>
  <si>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</si>
  <si>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</si>
  <si>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</si>
  <si>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</si>
  <si>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</si>
  <si>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</si>
  <si>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</si>
  <si>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</si>
  <si>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</si>
  <si>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</si>
  <si>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</si>
  <si>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</si>
  <si>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</si>
  <si>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</si>
  <si>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</si>
  <si>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</si>
  <si>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</si>
  <si>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</si>
  <si>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</si>
  <si>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</si>
  <si>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</si>
  <si>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</si>
  <si>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</si>
  <si>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</si>
  <si>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</si>
  <si>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</si>
  <si>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</si>
  <si>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</si>
  <si>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</si>
  <si>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</si>
  <si>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</si>
  <si>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</si>
  <si>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</si>
  <si>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</si>
  <si>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</si>
  <si>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</si>
  <si>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</si>
  <si>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</si>
  <si>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</si>
  <si>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</si>
  <si>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</si>
  <si>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</si>
  <si>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</si>
  <si>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</si>
  <si>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</si>
  <si>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</si>
  <si>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</si>
  <si>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</si>
  <si>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</si>
  <si>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</si>
  <si>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</si>
  <si>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</si>
  <si>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</si>
  <si>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</si>
  <si>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</si>
  <si>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</si>
  <si>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</si>
  <si>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</si>
  <si>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</si>
  <si>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</si>
  <si>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</si>
  <si>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</si>
  <si>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</si>
  <si>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</si>
  <si>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</si>
  <si>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</si>
  <si>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</si>
  <si>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</si>
  <si>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</si>
  <si>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</si>
  <si>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</si>
  <si>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</si>
  <si>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</si>
  <si>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</si>
  <si>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</si>
  <si>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</si>
  <si>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</si>
  <si>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</si>
  <si>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</si>
  <si>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</si>
  <si>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</si>
  <si>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</si>
  <si>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</si>
  <si>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</si>
  <si>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</si>
  <si>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</si>
  <si>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</si>
  <si>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</si>
  <si>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</si>
  <si>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</si>
  <si>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</si>
  <si>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</si>
  <si>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</si>
  <si>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</si>
  <si>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</si>
  <si>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</si>
  <si>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</si>
  <si>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</si>
  <si>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</si>
  <si>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</si>
  <si>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</si>
  <si>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</si>
  <si>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</si>
  <si>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</si>
  <si>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</si>
  <si>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</si>
  <si>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</si>
  <si>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</si>
  <si>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</si>
  <si>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</si>
  <si>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</si>
  <si>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</si>
  <si>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</si>
  <si>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</si>
  <si>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</si>
  <si>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</si>
  <si>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</si>
  <si>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</si>
  <si>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</si>
  <si>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</si>
  <si>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</si>
  <si>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</si>
  <si>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</si>
  <si>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</si>
  <si>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</si>
  <si>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</si>
  <si>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</si>
  <si>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</si>
  <si>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</si>
  <si>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</si>
  <si>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</si>
  <si>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</si>
  <si>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</si>
  <si>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</si>
  <si>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</si>
  <si>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</si>
  <si>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</si>
  <si>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</si>
  <si>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</si>
  <si>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</si>
  <si>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</si>
  <si>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</si>
  <si>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</si>
  <si>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</si>
  <si>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</si>
  <si>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</si>
  <si>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</si>
  <si>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</si>
  <si>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</si>
  <si>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</si>
  <si>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</si>
  <si>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</si>
  <si>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</si>
  <si>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</si>
  <si>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</si>
  <si>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</si>
  <si>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</si>
  <si>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</si>
  <si>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</si>
  <si>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</si>
  <si>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</si>
  <si>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</si>
  <si>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</si>
  <si>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</si>
  <si>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</si>
  <si>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</si>
  <si>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</si>
  <si>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</si>
  <si>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</si>
  <si>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</si>
  <si>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</si>
  <si>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</si>
  <si>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</si>
  <si>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</si>
  <si>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</si>
  <si>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</si>
  <si>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</si>
  <si>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</si>
  <si>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</si>
  <si>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</si>
  <si>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</si>
  <si>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</si>
  <si>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</si>
  <si>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</si>
  <si>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</si>
  <si>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</si>
  <si>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</si>
  <si>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</si>
  <si>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</si>
  <si>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</si>
  <si>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</si>
  <si>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</si>
  <si>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</si>
  <si>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</si>
  <si>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</si>
  <si>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</si>
  <si>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</si>
  <si>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</si>
  <si>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</si>
  <si>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</si>
  <si>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</si>
  <si>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</si>
  <si>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</si>
  <si>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</si>
  <si>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</si>
  <si>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</si>
  <si>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</si>
  <si>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</si>
  <si>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</si>
  <si>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</si>
  <si>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</si>
  <si>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</si>
  <si>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</si>
  <si>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</si>
  <si>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</si>
  <si>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</si>
  <si>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</si>
  <si>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</si>
  <si>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</si>
  <si>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</si>
  <si>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</si>
  <si>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</si>
  <si>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</si>
  <si>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</si>
  <si>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</si>
  <si>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</si>
  <si>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</si>
  <si>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</si>
  <si>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</si>
  <si>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</si>
  <si>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</si>
  <si>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</si>
  <si>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</si>
  <si>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</si>
  <si>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</si>
  <si>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</si>
  <si>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</si>
  <si>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</si>
  <si>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</si>
  <si>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</si>
  <si>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</si>
  <si>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</si>
  <si>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</si>
  <si>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</si>
  <si>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</si>
  <si>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</si>
  <si>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</si>
  <si>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</si>
  <si>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</si>
  <si>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</si>
  <si>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</si>
  <si>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</si>
  <si>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</si>
  <si>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</si>
  <si>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</si>
  <si>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</si>
  <si>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</si>
  <si>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</si>
  <si>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</si>
  <si>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</si>
  <si>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</si>
  <si>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</si>
  <si>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</si>
  <si>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</si>
  <si>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</si>
  <si>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</si>
  <si>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</si>
  <si>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</si>
  <si>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</si>
  <si>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</si>
  <si>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</si>
  <si>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</si>
  <si>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</si>
  <si>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</si>
  <si>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</si>
  <si>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</si>
  <si>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</si>
  <si>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</si>
  <si>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</si>
  <si>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</si>
  <si>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</si>
  <si>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</si>
  <si>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</si>
  <si>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</si>
  <si>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</si>
  <si>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</si>
  <si>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</si>
  <si>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</si>
  <si>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</si>
  <si>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</si>
  <si>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</si>
  <si>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</si>
  <si>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</si>
  <si>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</si>
  <si>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</si>
  <si>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</si>
  <si>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</si>
  <si>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</si>
  <si>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</si>
  <si>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</si>
  <si>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</si>
  <si>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</si>
  <si>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</si>
  <si>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</si>
  <si>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</si>
  <si>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</si>
  <si>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</si>
  <si>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</si>
  <si>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</si>
  <si>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</si>
  <si>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</si>
  <si>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</si>
  <si>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</si>
  <si>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</si>
  <si>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</si>
  <si>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</si>
  <si>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</si>
  <si>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</si>
  <si>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</si>
  <si>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</si>
  <si>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</si>
  <si>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</si>
  <si>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</si>
  <si>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</si>
  <si>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</si>
  <si>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</si>
  <si>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</si>
  <si>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</si>
  <si>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</si>
  <si>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</si>
  <si>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</si>
  <si>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</si>
  <si>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</si>
  <si>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</si>
  <si>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</si>
  <si>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</si>
  <si>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</si>
  <si>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</si>
  <si>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</si>
  <si>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</si>
  <si>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</si>
  <si>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</si>
  <si>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</si>
  <si>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</si>
  <si>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</si>
  <si>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</si>
  <si>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</si>
  <si>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</si>
  <si>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</si>
  <si>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</si>
  <si>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</si>
  <si>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</si>
  <si>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</si>
  <si>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</si>
  <si>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</si>
  <si>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</si>
  <si>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</si>
  <si>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</si>
  <si>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</si>
  <si>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</si>
  <si>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</si>
  <si>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</si>
  <si>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</si>
  <si>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</si>
  <si>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</si>
  <si>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</si>
  <si>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</si>
  <si>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</si>
  <si>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</si>
  <si>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</si>
  <si>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</si>
  <si>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</si>
  <si>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</si>
  <si>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</si>
  <si>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</si>
  <si>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</si>
  <si>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</si>
  <si>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</si>
  <si>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</si>
  <si>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</si>
  <si>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</si>
  <si>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</si>
  <si>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</si>
  <si>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</si>
  <si>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</si>
  <si>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</si>
  <si>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</si>
  <si>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</si>
  <si>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</si>
  <si>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</si>
  <si>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</si>
  <si>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</si>
  <si>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</si>
  <si>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</si>
  <si>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</si>
  <si>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</si>
  <si>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</si>
  <si>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</si>
  <si>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</si>
  <si>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</si>
  <si>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</si>
  <si>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</si>
  <si>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</si>
  <si>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</si>
  <si>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</si>
  <si>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</si>
  <si>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</si>
  <si>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</si>
  <si>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</si>
  <si>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</si>
  <si>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</si>
  <si>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</si>
  <si>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</si>
  <si>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</si>
  <si>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</si>
  <si>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</si>
  <si>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</si>
  <si>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</si>
  <si>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</si>
  <si>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</si>
  <si>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</si>
  <si>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</si>
  <si>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</si>
  <si>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</si>
  <si>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</si>
  <si>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</si>
  <si>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</si>
  <si>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</si>
  <si>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</si>
  <si>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</si>
  <si>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</si>
  <si>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</si>
  <si>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</si>
  <si>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</si>
  <si>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</si>
  <si>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</si>
  <si>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</si>
  <si>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</si>
  <si>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</si>
  <si>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</si>
  <si>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</si>
  <si>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</si>
  <si>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</si>
  <si>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</si>
  <si>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</si>
  <si>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</si>
  <si>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</si>
  <si>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</si>
  <si>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</si>
  <si>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</si>
  <si>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</si>
  <si>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</si>
  <si>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</si>
  <si>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</si>
  <si>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</si>
  <si>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</si>
  <si>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</si>
  <si>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</si>
  <si>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</si>
  <si>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</si>
  <si>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</si>
  <si>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</si>
  <si>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</si>
  <si>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</si>
  <si>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</si>
  <si>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</si>
  <si>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</si>
  <si>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</si>
  <si>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</si>
  <si>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</si>
  <si>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</si>
  <si>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</si>
  <si>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</si>
  <si>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</si>
  <si>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</si>
  <si>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</si>
  <si>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</si>
  <si>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</si>
  <si>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</si>
  <si>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</si>
  <si>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</si>
  <si>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</si>
  <si>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</si>
  <si>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</si>
  <si>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</si>
  <si>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</si>
  <si>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</si>
  <si>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</si>
  <si>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</si>
  <si>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</si>
  <si>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</si>
  <si>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</si>
  <si>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</si>
  <si>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</si>
  <si>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</si>
  <si>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</si>
  <si>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</si>
  <si>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</si>
  <si>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</si>
  <si>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</si>
  <si>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</si>
  <si>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</si>
  <si>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</si>
  <si>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</si>
  <si>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</si>
  <si>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</si>
  <si>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</si>
  <si>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</si>
  <si>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</si>
  <si>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</si>
  <si>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</si>
  <si>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</si>
  <si>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</si>
  <si>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</si>
  <si>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</si>
  <si>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</si>
  <si>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</si>
  <si>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</si>
  <si>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</si>
  <si>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</si>
  <si>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</si>
  <si>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</si>
  <si>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</si>
  <si>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</si>
  <si>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</si>
  <si>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</si>
  <si>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</si>
  <si>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</si>
  <si>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</si>
  <si>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</si>
  <si>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</si>
  <si>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</si>
  <si>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</si>
  <si>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</si>
  <si>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</si>
  <si>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</si>
  <si>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</si>
  <si>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</si>
  <si>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</si>
  <si>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</si>
  <si>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</si>
  <si>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</si>
  <si>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</si>
  <si>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</si>
  <si>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</si>
  <si>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</si>
  <si>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</si>
  <si>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</si>
  <si>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</si>
  <si>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</si>
  <si>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</si>
  <si>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</si>
  <si>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</si>
  <si>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</si>
  <si>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</si>
  <si>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</si>
  <si>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</si>
  <si>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</si>
  <si>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</si>
  <si>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</si>
  <si>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</si>
  <si>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</si>
  <si>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</si>
  <si>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</si>
  <si>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</si>
  <si>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</si>
  <si>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</si>
  <si>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</si>
  <si>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</si>
  <si>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</si>
  <si>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</si>
  <si>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</si>
  <si>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</si>
  <si>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</si>
  <si>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</si>
  <si>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</si>
  <si>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</si>
  <si>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</si>
  <si>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</si>
  <si>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</si>
  <si>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</si>
  <si>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</si>
  <si>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</si>
  <si>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</si>
  <si>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</si>
  <si>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</si>
  <si>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</si>
  <si>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</si>
  <si>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</si>
  <si>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</si>
  <si>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</si>
  <si>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</si>
  <si>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</si>
  <si>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</si>
  <si>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</si>
  <si>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</si>
  <si>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</si>
  <si>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</si>
  <si>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</si>
  <si>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</si>
  <si>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</si>
  <si>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</si>
  <si>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</si>
  <si>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</si>
  <si>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</si>
  <si>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</si>
  <si>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</si>
  <si>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</si>
  <si>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</si>
  <si>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</si>
  <si>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</si>
  <si>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</si>
  <si>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</si>
  <si>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</si>
  <si>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</si>
  <si>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</si>
  <si>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</si>
  <si>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</si>
  <si>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</si>
  <si>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</si>
  <si>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</si>
  <si>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</si>
  <si>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</si>
  <si>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</si>
  <si>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</si>
  <si>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</si>
  <si>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</si>
  <si>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</si>
  <si>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</si>
  <si>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</si>
  <si>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</si>
  <si>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</si>
  <si>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</si>
  <si>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</si>
  <si>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</si>
  <si>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</si>
  <si>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</si>
  <si>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</si>
  <si>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</si>
  <si>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</si>
  <si>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</si>
  <si>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</si>
  <si>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</si>
  <si>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</si>
  <si>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</si>
  <si>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</si>
  <si>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</si>
  <si>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</si>
  <si>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</si>
  <si>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</si>
  <si>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</si>
  <si>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</si>
  <si>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</si>
  <si>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</si>
  <si>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</si>
  <si>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</si>
  <si>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</si>
  <si>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</si>
  <si>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</si>
  <si>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</si>
  <si>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</si>
  <si>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</si>
  <si>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</si>
  <si>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</si>
  <si>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</si>
  <si>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</si>
  <si>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</si>
  <si>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</si>
  <si>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</si>
  <si>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</si>
  <si>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</si>
  <si>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</si>
  <si>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</si>
  <si>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</si>
  <si>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</si>
  <si>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</si>
  <si>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</si>
  <si>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</si>
  <si>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</si>
  <si>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</si>
  <si>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</si>
  <si>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</si>
  <si>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</si>
  <si>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</si>
  <si>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</si>
  <si>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</si>
  <si>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</si>
  <si>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</si>
  <si>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</si>
  <si>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</si>
  <si>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</si>
  <si>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</si>
  <si>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</si>
  <si>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</si>
  <si>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</si>
  <si>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</si>
  <si>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</si>
  <si>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</si>
  <si>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</si>
  <si>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</si>
  <si>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</si>
  <si>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</si>
  <si>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</si>
  <si>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</si>
  <si>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</si>
  <si>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</si>
  <si>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</si>
  <si>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</si>
  <si>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</si>
  <si>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</si>
  <si>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</si>
  <si>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</si>
  <si>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</si>
  <si>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</si>
  <si>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</si>
  <si>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</si>
  <si>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</si>
  <si>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</si>
  <si>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</si>
  <si>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</si>
  <si>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</si>
  <si>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</si>
  <si>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</si>
  <si>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</si>
  <si>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</si>
  <si>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</si>
  <si>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</si>
  <si>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</si>
  <si>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</si>
  <si>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</si>
  <si>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</si>
  <si>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</si>
  <si>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</si>
  <si>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</si>
  <si>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</si>
  <si>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</si>
  <si>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</si>
  <si>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</si>
  <si>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</si>
  <si>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</si>
  <si>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</si>
  <si>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</si>
  <si>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</si>
  <si>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</si>
  <si>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</si>
  <si>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</si>
  <si>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</si>
  <si>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</si>
  <si>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</si>
  <si>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</si>
  <si>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</si>
  <si>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</si>
  <si>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</si>
  <si>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</si>
  <si>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</si>
  <si>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</si>
  <si>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</si>
  <si>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</si>
  <si>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</si>
  <si>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</si>
  <si>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</si>
  <si>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</si>
  <si>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</si>
  <si>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</si>
  <si>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</si>
  <si>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</si>
  <si>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</si>
  <si>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</si>
  <si>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</si>
  <si>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</si>
  <si>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</si>
  <si>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</si>
  <si>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</si>
  <si>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</si>
  <si>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</si>
  <si>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</si>
  <si>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</si>
  <si>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</si>
  <si>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</si>
  <si>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</si>
  <si>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</si>
  <si>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</si>
  <si>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</si>
  <si>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</si>
  <si>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</si>
  <si>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</si>
  <si>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</si>
  <si>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</si>
  <si>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</si>
  <si>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</si>
  <si>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</si>
  <si>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</si>
  <si>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</si>
  <si>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</si>
  <si>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</si>
  <si>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</si>
  <si>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</si>
  <si>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</si>
  <si>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</si>
  <si>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</si>
  <si>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</si>
  <si>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</si>
  <si>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</si>
  <si>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</si>
  <si>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</si>
  <si>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</si>
  <si>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</si>
  <si>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</si>
  <si>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</si>
  <si>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</si>
  <si>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</si>
  <si>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</si>
  <si>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</si>
  <si>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</si>
  <si>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</si>
  <si>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</si>
  <si>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</si>
  <si>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</si>
  <si>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</si>
  <si>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</si>
  <si>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</si>
  <si>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</si>
  <si>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</si>
  <si>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</si>
  <si>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</si>
  <si>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</si>
  <si>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</si>
  <si>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</si>
  <si>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</si>
  <si>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</si>
  <si>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</si>
  <si>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</si>
  <si>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</si>
  <si>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</si>
  <si>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</si>
  <si>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</si>
  <si>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</si>
  <si>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</si>
  <si>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</si>
  <si>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</si>
  <si>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</si>
  <si>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</si>
  <si>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</si>
  <si>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</si>
  <si>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</si>
  <si>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</si>
  <si>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</si>
  <si>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</si>
  <si>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</si>
  <si>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</si>
  <si>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</si>
  <si>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</si>
  <si>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</si>
  <si>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</si>
  <si>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</si>
  <si>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</si>
  <si>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</si>
  <si>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</si>
  <si>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</si>
  <si>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</si>
  <si>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</si>
  <si>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</si>
  <si>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</si>
  <si>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</si>
  <si>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</si>
  <si>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</si>
  <si>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</si>
  <si>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</si>
  <si>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</si>
  <si>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</si>
  <si>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</si>
  <si>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</si>
  <si>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</si>
  <si>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</si>
  <si>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</si>
  <si>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</si>
  <si>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</si>
  <si>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</si>
  <si>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</si>
  <si>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</si>
  <si>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</si>
  <si>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</si>
  <si>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</si>
  <si>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</si>
  <si>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</si>
  <si>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</si>
  <si>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</si>
  <si>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</si>
  <si>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</si>
  <si>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</si>
  <si>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</si>
  <si>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</si>
  <si>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</si>
  <si>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</si>
  <si>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</si>
  <si>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</si>
  <si>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</si>
  <si>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</si>
  <si>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</si>
  <si>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</si>
  <si>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</si>
  <si>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</si>
  <si>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</si>
  <si>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</si>
  <si>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</si>
  <si>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</si>
  <si>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</si>
  <si>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</si>
  <si>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</si>
  <si>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</si>
  <si>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</si>
  <si>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</si>
  <si>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</si>
  <si>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</si>
  <si>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</si>
  <si>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</si>
  <si>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</si>
  <si>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</si>
  <si>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</si>
  <si>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</si>
  <si>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</si>
  <si>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</si>
  <si>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</si>
  <si>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</si>
  <si>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</si>
  <si>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</si>
  <si>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</si>
  <si>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</si>
  <si>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</si>
  <si>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</si>
  <si>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</si>
  <si>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</si>
  <si>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</si>
  <si>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</si>
  <si>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</si>
  <si>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</si>
  <si>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</si>
  <si>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</si>
  <si>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</si>
  <si>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</si>
  <si>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</si>
  <si>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</si>
  <si>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</si>
  <si>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</si>
  <si>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</si>
  <si>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</si>
  <si>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</si>
  <si>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</si>
  <si>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</si>
  <si>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</si>
  <si>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</si>
  <si>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</si>
  <si>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</si>
  <si>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</si>
  <si>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</si>
  <si>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</si>
  <si>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</si>
  <si>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</si>
  <si>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</si>
  <si>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</si>
  <si>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</si>
  <si>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</si>
  <si>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</si>
  <si>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</si>
  <si>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</si>
  <si>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</si>
  <si>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</si>
  <si>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</si>
  <si>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</si>
  <si>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</si>
  <si>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</si>
  <si>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</si>
  <si>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</si>
  <si>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</si>
  <si>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</si>
  <si>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</si>
  <si>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</si>
  <si>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</si>
  <si>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</si>
  <si>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</si>
  <si>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</si>
  <si>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</si>
  <si>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</si>
  <si>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</si>
  <si>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</si>
  <si>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</si>
  <si>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</si>
  <si>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</si>
  <si>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</si>
  <si>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</si>
  <si>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</si>
  <si>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</si>
  <si>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</si>
  <si>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</si>
  <si>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</si>
  <si>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</si>
  <si>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</si>
  <si>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</si>
  <si>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</si>
  <si>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</si>
  <si>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</si>
  <si>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</si>
  <si>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</si>
  <si>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</si>
  <si>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</si>
  <si>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</si>
  <si>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</si>
  <si>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</si>
  <si>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</si>
  <si>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</si>
  <si>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</si>
  <si>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</si>
  <si>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</si>
  <si>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</si>
  <si>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</si>
  <si>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</si>
  <si>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</si>
  <si>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</si>
  <si>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</si>
  <si>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</si>
  <si>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</si>
  <si>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</si>
  <si>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</si>
  <si>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</si>
  <si>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</si>
  <si>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</si>
  <si>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</si>
  <si>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</si>
  <si>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</si>
  <si>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</si>
  <si>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</si>
  <si>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</si>
  <si>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</si>
  <si>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</si>
  <si>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</si>
  <si>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</si>
  <si>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</si>
  <si>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</si>
  <si>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</si>
  <si>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</si>
  <si>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</si>
  <si>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</si>
  <si>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</si>
  <si>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</si>
  <si>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</si>
  <si>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</si>
  <si>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</si>
  <si>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</si>
  <si>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</si>
  <si>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</si>
  <si>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</si>
  <si>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</si>
  <si>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</si>
  <si>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</si>
  <si>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</si>
  <si>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</si>
  <si>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</si>
  <si>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</si>
  <si>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</si>
  <si>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</si>
  <si>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</si>
  <si>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</si>
  <si>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</si>
  <si>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</si>
  <si>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</si>
  <si>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</si>
  <si>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</si>
  <si>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</si>
  <si>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</si>
  <si>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</si>
  <si>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</si>
  <si>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</si>
  <si>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</si>
  <si>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</si>
  <si>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</si>
  <si>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</si>
  <si>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</si>
  <si>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</si>
  <si>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</si>
  <si>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</si>
  <si>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</si>
  <si>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</si>
  <si>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</si>
  <si>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</si>
  <si>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</si>
  <si>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</si>
  <si>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</si>
  <si>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</si>
  <si>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</si>
  <si>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</si>
  <si>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</si>
  <si>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</si>
  <si>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</si>
  <si>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</si>
  <si>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</si>
  <si>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</si>
  <si>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</si>
  <si>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</si>
  <si>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</si>
  <si>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</si>
  <si>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</si>
  <si>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</si>
  <si>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</si>
  <si>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</si>
  <si>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</si>
  <si>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</si>
  <si>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</si>
  <si>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</si>
  <si>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</si>
  <si>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</si>
  <si>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</si>
  <si>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</si>
  <si>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</si>
  <si>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</si>
  <si>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</si>
  <si>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</si>
  <si>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</si>
  <si>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</si>
  <si>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</si>
  <si>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</si>
  <si>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</si>
  <si>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</si>
  <si>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</si>
  <si>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</si>
  <si>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</si>
  <si>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</si>
  <si>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</si>
  <si>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</si>
  <si>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</si>
  <si>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</si>
  <si>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</si>
  <si>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</si>
  <si>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</si>
  <si>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</si>
  <si>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</si>
  <si>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</si>
  <si>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</si>
  <si>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</si>
  <si>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</si>
  <si>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</si>
  <si>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</si>
  <si>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</si>
  <si>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</si>
  <si>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</si>
  <si>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</si>
  <si>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</si>
  <si>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</si>
  <si>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</si>
  <si>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</si>
  <si>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</si>
  <si>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</si>
  <si>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</si>
  <si>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</si>
  <si>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</si>
  <si>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</si>
  <si>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</si>
  <si>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</si>
  <si>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</si>
  <si>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</si>
  <si>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</si>
  <si>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</si>
  <si>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</si>
  <si>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</si>
  <si>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</si>
  <si>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</si>
  <si>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</si>
  <si>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</si>
  <si>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</si>
  <si>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</si>
  <si>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</si>
  <si>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</si>
  <si>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</si>
  <si>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</si>
  <si>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</si>
  <si>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</si>
  <si>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</si>
  <si>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</si>
  <si>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</si>
  <si>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</si>
  <si>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</si>
  <si>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</si>
  <si>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</si>
  <si>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</si>
  <si>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</si>
  <si>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</si>
  <si>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</si>
  <si>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</si>
  <si>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</si>
  <si>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</si>
  <si>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</si>
  <si>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</si>
  <si>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</si>
  <si>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</si>
  <si>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</si>
  <si>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</si>
  <si>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</si>
  <si>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</si>
  <si>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</si>
  <si>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</si>
  <si>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</si>
  <si>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</si>
  <si>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</si>
  <si>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</si>
  <si>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</si>
  <si>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</si>
  <si>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</si>
  <si>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</si>
  <si>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</si>
  <si>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</si>
  <si>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</si>
  <si>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</si>
  <si>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</si>
  <si>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</si>
  <si>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</si>
  <si>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</si>
  <si>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</si>
  <si>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</si>
  <si>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</si>
  <si>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</si>
  <si>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</si>
  <si>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</si>
  <si>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</si>
  <si>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</si>
  <si>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</si>
  <si>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</si>
  <si>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</si>
  <si>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</si>
  <si>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</si>
  <si>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</si>
  <si>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</si>
  <si>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</si>
  <si>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</si>
  <si>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</si>
  <si>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</si>
  <si>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</si>
  <si>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</si>
  <si>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</si>
  <si>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</si>
  <si>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</si>
  <si>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</si>
  <si>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</si>
  <si>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</si>
  <si>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</si>
  <si>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</si>
  <si>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</si>
  <si>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</si>
  <si>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</si>
  <si>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</si>
  <si>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</si>
  <si>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</si>
  <si>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</si>
  <si>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</si>
  <si>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</si>
  <si>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</si>
  <si>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</si>
  <si>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</si>
  <si>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</si>
  <si>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</si>
  <si>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</si>
  <si>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</si>
  <si>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</si>
  <si>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</si>
  <si>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</si>
  <si>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</si>
  <si>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</si>
  <si>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</si>
  <si>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</si>
  <si>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</si>
  <si>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</si>
  <si>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</si>
  <si>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</si>
  <si>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</si>
  <si>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</si>
  <si>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</si>
  <si>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</si>
  <si>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</si>
  <si>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</si>
  <si>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</si>
  <si>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</si>
  <si>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</si>
  <si>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</si>
  <si>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</si>
  <si>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</si>
  <si>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</si>
  <si>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</si>
  <si>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</si>
  <si>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</si>
  <si>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</si>
  <si>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</si>
  <si>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</si>
  <si>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</si>
  <si>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</si>
  <si>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</si>
  <si>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</si>
  <si>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</si>
  <si>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</si>
  <si>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</si>
  <si>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</si>
  <si>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</si>
  <si>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</si>
  <si>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</si>
  <si>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</si>
  <si>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</si>
  <si>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</si>
  <si>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</si>
  <si>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</si>
  <si>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</si>
  <si>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</si>
  <si>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</si>
  <si>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</si>
  <si>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</si>
  <si>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</si>
  <si>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</si>
  <si>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</si>
  <si>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</si>
  <si>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</si>
  <si>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</si>
  <si>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</si>
  <si>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</si>
  <si>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</si>
  <si>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</si>
  <si>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</si>
  <si>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</si>
  <si>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</si>
  <si>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</si>
  <si>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</si>
  <si>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</si>
  <si>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</si>
  <si>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</si>
  <si>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</si>
  <si>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</si>
  <si>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</si>
  <si>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</si>
  <si>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</si>
  <si>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</si>
  <si>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</si>
  <si>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</si>
  <si>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</si>
  <si>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</si>
  <si>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</si>
  <si>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</si>
  <si>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</si>
  <si>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</si>
  <si>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</si>
  <si>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</si>
  <si>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</si>
  <si>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</si>
  <si>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</si>
  <si>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</si>
  <si>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</si>
  <si>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</si>
  <si>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</si>
  <si>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</si>
  <si>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</si>
  <si>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</si>
  <si>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</si>
  <si>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</si>
  <si>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</si>
  <si>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</si>
  <si>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</si>
  <si>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</si>
  <si>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</si>
  <si>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</si>
  <si>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</si>
  <si>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</si>
  <si>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</si>
  <si>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</si>
  <si>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</si>
  <si>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</si>
  <si>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</si>
  <si>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</si>
  <si>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</si>
  <si>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</si>
  <si>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</si>
  <si>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</si>
  <si>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</si>
  <si>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</si>
  <si>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</si>
  <si>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</si>
  <si>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</si>
  <si>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</si>
  <si>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</si>
  <si>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</si>
  <si>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</si>
  <si>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</si>
  <si>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</si>
  <si>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</si>
  <si>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</si>
  <si>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</si>
  <si>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</si>
  <si>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</si>
  <si>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</si>
  <si>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</si>
  <si>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</si>
  <si>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</si>
  <si>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</si>
  <si>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</si>
  <si>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</si>
  <si>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</si>
  <si>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</si>
  <si>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</si>
  <si>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</si>
  <si>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</si>
  <si>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</si>
  <si>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</si>
  <si>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</si>
  <si>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</si>
  <si>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</si>
  <si>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</si>
  <si>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</si>
  <si>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</si>
  <si>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</si>
  <si>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</si>
  <si>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</si>
  <si>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</si>
  <si>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</si>
  <si>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</si>
  <si>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</si>
  <si>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</si>
  <si>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</si>
  <si>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</si>
  <si>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</si>
  <si>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</si>
  <si>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</si>
  <si>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</si>
  <si>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</si>
  <si>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</si>
  <si>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</si>
  <si>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</si>
  <si>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</si>
  <si>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</si>
  <si>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</si>
  <si>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</si>
  <si>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</si>
  <si>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</si>
  <si>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</si>
  <si>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</si>
  <si>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</si>
  <si>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</si>
  <si>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</si>
  <si>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</si>
  <si>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</si>
  <si>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</si>
  <si>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</si>
  <si>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</si>
  <si>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</si>
  <si>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</si>
  <si>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</si>
  <si>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</si>
  <si>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</si>
  <si>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</si>
  <si>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</si>
  <si>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</si>
  <si>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</si>
  <si>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</si>
  <si>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</si>
  <si>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</si>
  <si>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</si>
  <si>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</si>
  <si>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</si>
  <si>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</si>
  <si>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</si>
  <si>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</si>
  <si>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</si>
  <si>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</si>
  <si>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</si>
  <si>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</si>
  <si>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</si>
  <si>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</si>
  <si>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</si>
  <si>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</si>
  <si>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</si>
  <si>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</si>
  <si>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</si>
  <si>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</si>
  <si>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</si>
  <si>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</si>
  <si>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</si>
  <si>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</si>
  <si>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</si>
  <si>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</si>
  <si>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</si>
  <si>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</si>
  <si>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</si>
  <si>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</si>
  <si>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</si>
  <si>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</si>
  <si>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</si>
  <si>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</si>
  <si>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</si>
  <si>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</si>
  <si>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</si>
  <si>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</si>
  <si>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</si>
  <si>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</si>
  <si>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</si>
  <si>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</si>
  <si>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</si>
  <si>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</si>
  <si>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</si>
  <si>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</si>
  <si>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</si>
  <si>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</si>
  <si>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</si>
  <si>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</si>
  <si>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</si>
  <si>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</si>
  <si>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</si>
  <si>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</si>
  <si>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</si>
  <si>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</si>
  <si>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</si>
  <si>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</si>
  <si>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</si>
  <si>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</si>
  <si>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</si>
  <si>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</si>
  <si>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</si>
  <si>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</si>
  <si>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</si>
  <si>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</si>
  <si>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</si>
  <si>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</si>
  <si>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</si>
  <si>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</si>
  <si>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</si>
  <si>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</si>
  <si>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</si>
  <si>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</si>
  <si>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</si>
  <si>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</si>
  <si>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</si>
  <si>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</si>
  <si>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</si>
  <si>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</si>
  <si>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</si>
  <si>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</si>
  <si>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</si>
  <si>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</si>
  <si>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</si>
  <si>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</si>
  <si>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</si>
  <si>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</si>
  <si>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</si>
  <si>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</si>
  <si>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</si>
  <si>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</si>
  <si>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</si>
  <si>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</si>
  <si>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</si>
  <si>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</si>
  <si>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</si>
  <si>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</si>
  <si>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</si>
  <si>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</si>
  <si>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</si>
  <si>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</si>
  <si>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</si>
  <si>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</si>
  <si>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</si>
  <si>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</si>
  <si>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</si>
  <si>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</si>
  <si>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</si>
  <si>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</si>
  <si>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</si>
  <si>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</si>
  <si>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</si>
  <si>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</si>
  <si>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</si>
  <si>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</si>
  <si>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</si>
  <si>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</si>
  <si>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</si>
  <si>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</si>
  <si>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</si>
  <si>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</si>
  <si>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</si>
  <si>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</si>
  <si>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</si>
  <si>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</si>
  <si>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</si>
  <si>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</si>
  <si>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</si>
  <si>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</si>
  <si>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</si>
  <si>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</si>
  <si>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</si>
  <si>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</si>
  <si>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</si>
  <si>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</si>
  <si>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</si>
  <si>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</si>
  <si>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</si>
  <si>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</si>
  <si>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</si>
  <si>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</si>
  <si>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</si>
  <si>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</si>
  <si>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</si>
  <si>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</si>
  <si>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</si>
  <si>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</si>
  <si>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</si>
  <si>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</si>
  <si>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</si>
  <si>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</si>
  <si>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</si>
  <si>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</si>
  <si>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</si>
  <si>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</si>
  <si>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</si>
  <si>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</si>
  <si>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</si>
  <si>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</si>
  <si>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</si>
  <si>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</si>
  <si>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</si>
  <si>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</si>
  <si>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</si>
  <si>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</si>
  <si>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</si>
  <si>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</si>
  <si>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</si>
  <si>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</si>
  <si>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</si>
  <si>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</si>
  <si>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</si>
  <si>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</si>
  <si>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</si>
  <si>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</si>
  <si>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</si>
  <si>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</si>
  <si>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</si>
  <si>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</si>
  <si>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</si>
  <si>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</si>
  <si>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</si>
  <si>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</si>
  <si>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</si>
  <si>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</si>
  <si>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</si>
  <si>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</si>
  <si>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</si>
  <si>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</si>
  <si>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</si>
  <si>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</si>
  <si>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</si>
  <si>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</si>
  <si>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</si>
  <si>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</si>
  <si>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</si>
  <si>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</si>
  <si>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</si>
  <si>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</si>
  <si>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</si>
  <si>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</si>
  <si>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</si>
  <si>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</si>
  <si>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</si>
  <si>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</si>
  <si>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</si>
  <si>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</si>
  <si>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</si>
  <si>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</si>
  <si>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</si>
  <si>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</si>
  <si>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</si>
  <si>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</si>
  <si>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</si>
  <si>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</si>
  <si>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</si>
  <si>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</si>
  <si>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</si>
  <si>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</si>
  <si>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</si>
  <si>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</si>
  <si>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</si>
  <si>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</si>
  <si>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</si>
  <si>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</si>
  <si>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</si>
  <si>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</si>
  <si>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</si>
  <si>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</si>
  <si>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</si>
  <si>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</si>
  <si>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</si>
  <si>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</si>
  <si>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</si>
  <si>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</si>
  <si>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</si>
  <si>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</si>
  <si>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</si>
  <si>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</si>
  <si>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</si>
  <si>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</si>
  <si>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</si>
  <si>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</si>
  <si>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</si>
  <si>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</si>
  <si>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</si>
  <si>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</si>
  <si>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</si>
  <si>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</si>
  <si>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</si>
  <si>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</si>
  <si>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</si>
  <si>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</si>
  <si>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</si>
  <si>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</si>
  <si>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</si>
  <si>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</si>
  <si>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</si>
  <si>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</si>
  <si>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</si>
  <si>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</si>
  <si>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</si>
  <si>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</si>
  <si>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</si>
  <si>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</si>
  <si>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</si>
  <si>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</si>
  <si>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</si>
  <si>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</si>
  <si>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</si>
  <si>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</si>
  <si>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</si>
  <si>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</si>
  <si>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</si>
  <si>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</si>
  <si>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</si>
  <si>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</si>
  <si>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</si>
  <si>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</si>
  <si>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</si>
  <si>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</si>
  <si>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</si>
  <si>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</si>
  <si>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</si>
  <si>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</si>
  <si>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</si>
  <si>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</si>
  <si>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</si>
  <si>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</si>
  <si>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</si>
  <si>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</si>
  <si>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</si>
  <si>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</si>
  <si>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</si>
  <si>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</si>
  <si>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</si>
  <si>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</si>
  <si>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</si>
  <si>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</si>
  <si>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</si>
  <si>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</si>
  <si>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</si>
  <si>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</si>
  <si>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</si>
  <si>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</si>
  <si>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</si>
  <si>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</si>
  <si>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</si>
  <si>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</si>
  <si>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</si>
  <si>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</si>
  <si>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</si>
  <si>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</si>
  <si>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</si>
  <si>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</si>
  <si>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</si>
  <si>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</si>
  <si>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</si>
  <si>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</si>
  <si>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</si>
  <si>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</si>
  <si>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</si>
  <si>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</si>
  <si>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</si>
  <si>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</si>
  <si>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</si>
  <si>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</si>
  <si>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</si>
  <si>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</si>
  <si>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</si>
  <si>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</si>
  <si>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</si>
  <si>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</si>
  <si>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</si>
  <si>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</si>
  <si>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</si>
  <si>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</si>
  <si>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</si>
  <si>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</si>
  <si>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</si>
  <si>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</si>
  <si>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</si>
  <si>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</si>
  <si>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</si>
  <si>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</si>
  <si>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</si>
  <si>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</si>
  <si>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</si>
  <si>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</si>
  <si>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</si>
  <si>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</si>
  <si>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</si>
  <si>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</si>
  <si>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</si>
  <si>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</si>
  <si>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</si>
  <si>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</si>
  <si>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</si>
  <si>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</si>
  <si>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</si>
  <si>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</si>
  <si>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</si>
  <si>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</si>
  <si>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</si>
  <si>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</si>
  <si>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</si>
  <si>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</si>
  <si>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</si>
  <si>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</si>
  <si>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</si>
  <si>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</si>
  <si>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</si>
  <si>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</si>
  <si>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</si>
  <si>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</si>
  <si>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</si>
  <si>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</si>
  <si>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</si>
  <si>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</si>
  <si>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</si>
  <si>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</si>
  <si>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</si>
  <si>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</si>
  <si>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</si>
  <si>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</si>
  <si>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</si>
  <si>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</si>
  <si>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</si>
  <si>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</si>
  <si>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</si>
  <si>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</si>
  <si>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</si>
  <si>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</si>
  <si>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</si>
  <si>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</si>
  <si>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</si>
  <si>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</si>
  <si>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</si>
  <si>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</si>
  <si>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</si>
  <si>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</si>
  <si>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</si>
  <si>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</si>
  <si>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</si>
  <si>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</si>
  <si>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</si>
  <si>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</si>
  <si>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</si>
  <si>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</si>
  <si>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</si>
  <si>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</si>
  <si>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</si>
  <si>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</si>
  <si>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</si>
  <si>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</si>
  <si>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</si>
  <si>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</si>
  <si>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</si>
  <si>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</si>
  <si>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</si>
  <si>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</si>
  <si>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</si>
  <si>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</si>
  <si>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</si>
  <si>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</si>
  <si>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</si>
  <si>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</si>
  <si>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</si>
  <si>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</si>
  <si>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</si>
  <si>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</si>
  <si>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</si>
  <si>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</si>
  <si>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</si>
  <si>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</si>
  <si>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</si>
  <si>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</si>
  <si>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</si>
  <si>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</si>
  <si>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</si>
  <si>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</si>
  <si>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</si>
  <si>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</si>
  <si>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</si>
  <si>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</si>
  <si>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</si>
  <si>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</si>
  <si>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</si>
  <si>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</si>
  <si>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</si>
  <si>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</si>
  <si>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</si>
  <si>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</si>
  <si>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</si>
  <si>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</si>
  <si>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</si>
  <si>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</si>
  <si>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</si>
  <si>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</si>
  <si>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</si>
  <si>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</si>
  <si>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</si>
  <si>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</si>
  <si>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</si>
  <si>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</si>
  <si>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</si>
  <si>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</si>
  <si>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</si>
  <si>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</si>
  <si>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</si>
  <si>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</si>
  <si>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</si>
  <si>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</si>
  <si>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</si>
  <si>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</si>
  <si>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</si>
  <si>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</si>
  <si>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</si>
  <si>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</si>
  <si>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</si>
  <si>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</si>
  <si>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</si>
  <si>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</si>
  <si>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</si>
  <si>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</si>
  <si>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</si>
  <si>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</si>
  <si>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</si>
  <si>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</si>
  <si>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</si>
  <si>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</si>
  <si>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</si>
  <si>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</si>
  <si>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</si>
  <si>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</si>
  <si>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</si>
  <si>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</si>
  <si>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</si>
  <si>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</si>
  <si>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</si>
  <si>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</si>
  <si>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</si>
  <si>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</si>
  <si>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</si>
  <si>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</si>
  <si>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</si>
  <si>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</si>
  <si>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</si>
  <si>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</si>
  <si>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</si>
  <si>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</si>
  <si>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</si>
  <si>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</si>
  <si>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</si>
  <si>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</si>
  <si>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</si>
  <si>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</si>
  <si>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</si>
  <si>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</si>
  <si>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</si>
  <si>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</si>
  <si>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</si>
  <si>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</si>
  <si>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</si>
  <si>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</si>
  <si>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</si>
  <si>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</si>
  <si>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</si>
  <si>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</si>
  <si>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</si>
  <si>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</si>
  <si>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</si>
  <si>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</si>
  <si>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</si>
  <si>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</si>
  <si>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</si>
  <si>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</si>
  <si>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</si>
  <si>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</si>
  <si>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</si>
  <si>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</si>
  <si>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</si>
  <si>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</si>
  <si>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</si>
  <si>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</si>
  <si>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</si>
  <si>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</si>
  <si>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</si>
  <si>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</si>
  <si>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</si>
  <si>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</si>
  <si>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</si>
  <si>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</si>
  <si>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</si>
  <si>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</si>
  <si>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</si>
  <si>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</si>
  <si>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</si>
  <si>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</si>
  <si>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</si>
  <si>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</si>
  <si>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</si>
  <si>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</si>
  <si>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</si>
  <si>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</si>
  <si>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</si>
  <si>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</si>
  <si>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</si>
  <si>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</si>
  <si>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</si>
  <si>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</si>
  <si>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</si>
  <si>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</si>
  <si>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</si>
  <si>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</si>
  <si>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</si>
  <si>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</si>
  <si>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</si>
  <si>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</si>
  <si>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</si>
  <si>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</si>
  <si>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</si>
  <si>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</si>
  <si>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</si>
  <si>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</si>
  <si>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</si>
  <si>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</si>
  <si>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</si>
  <si>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</si>
  <si>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</si>
  <si>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</si>
  <si>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</si>
  <si>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</si>
  <si>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</si>
  <si>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</si>
  <si>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</si>
  <si>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</si>
  <si>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</si>
  <si>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</si>
  <si>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</si>
  <si>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</si>
  <si>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</si>
  <si>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</si>
  <si>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</si>
  <si>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</si>
  <si>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</si>
  <si>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</si>
  <si>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</si>
  <si>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</si>
  <si>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</si>
  <si>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</si>
  <si>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</si>
  <si>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</si>
  <si>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</si>
  <si>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</si>
  <si>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</si>
  <si>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</si>
  <si>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</si>
  <si>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</si>
  <si>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</si>
  <si>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</si>
  <si>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</si>
  <si>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</si>
  <si>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</si>
  <si>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</si>
  <si>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</si>
  <si>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</si>
  <si>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</si>
  <si>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</si>
  <si>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</si>
  <si>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</si>
  <si>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</si>
  <si>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</si>
  <si>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</si>
  <si>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</si>
  <si>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</si>
  <si>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</si>
  <si>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</si>
  <si>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</si>
  <si>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</si>
  <si>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</si>
  <si>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</si>
  <si>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</si>
  <si>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</si>
  <si>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</si>
  <si>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</si>
  <si>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</si>
  <si>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</si>
  <si>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</si>
  <si>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</si>
  <si>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</si>
  <si>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</si>
  <si>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</si>
  <si>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</si>
  <si>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</si>
  <si>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</si>
  <si>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</si>
  <si>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</si>
  <si>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</si>
  <si>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</si>
  <si>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</si>
  <si>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</si>
  <si>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</si>
  <si>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</si>
  <si>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</si>
  <si>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</si>
  <si>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</si>
  <si>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</si>
  <si>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</si>
  <si>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</si>
  <si>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</si>
  <si>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</si>
  <si>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</si>
  <si>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</si>
  <si>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</si>
  <si>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</si>
  <si>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</si>
  <si>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</si>
  <si>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</si>
  <si>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</si>
  <si>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</si>
  <si>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</si>
  <si>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</si>
  <si>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</si>
  <si>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</si>
  <si>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</si>
  <si>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</si>
  <si>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</si>
  <si>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</si>
  <si>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</si>
  <si>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</si>
  <si>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</si>
  <si>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</si>
  <si>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</si>
  <si>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</si>
  <si>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</si>
  <si>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</si>
  <si>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</si>
  <si>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</si>
  <si>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</si>
  <si>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</si>
  <si>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</si>
  <si>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</si>
  <si>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</si>
  <si>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</si>
  <si>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</si>
  <si>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</si>
  <si>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</si>
  <si>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</si>
  <si>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</si>
  <si>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</si>
  <si>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</si>
  <si>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</si>
  <si>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</si>
  <si>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</si>
  <si>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</si>
  <si>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</si>
  <si>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</si>
  <si>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</si>
  <si>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</si>
  <si>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</si>
  <si>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</si>
  <si>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</si>
  <si>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</si>
  <si>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</si>
  <si>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</si>
  <si>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</si>
  <si>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</si>
  <si>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</si>
  <si>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</si>
  <si>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</si>
  <si>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</si>
  <si>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</si>
  <si>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</si>
  <si>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</si>
  <si>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</si>
  <si>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</si>
  <si>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</si>
  <si>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</si>
  <si>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</si>
  <si>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</si>
  <si>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</si>
  <si>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</si>
  <si>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</si>
  <si>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</si>
  <si>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</si>
  <si>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</si>
  <si>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</si>
  <si>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</si>
  <si>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</si>
  <si>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</si>
  <si>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</si>
  <si>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</si>
  <si>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</si>
  <si>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</si>
  <si>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</si>
  <si>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</si>
  <si>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</si>
  <si>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</si>
  <si>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</si>
  <si>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</si>
  <si>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</si>
  <si>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</si>
  <si>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</si>
  <si>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</si>
  <si>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</si>
  <si>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</si>
  <si>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</si>
  <si>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</si>
  <si>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</si>
  <si>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</si>
  <si>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</si>
  <si>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</si>
  <si>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</si>
  <si>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</si>
  <si>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</si>
  <si>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</si>
  <si>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</si>
  <si>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</si>
  <si>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</si>
  <si>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</si>
  <si>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</si>
  <si>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</si>
  <si>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</si>
  <si>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</si>
  <si>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</si>
  <si>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</si>
  <si>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</si>
  <si>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</si>
  <si>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</si>
  <si>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</si>
  <si>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</si>
  <si>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</si>
  <si>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</si>
  <si>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</si>
  <si>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</si>
  <si>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</si>
  <si>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</si>
  <si>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</si>
  <si>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</si>
  <si>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</si>
  <si>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</si>
  <si>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</si>
  <si>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</si>
  <si>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</si>
  <si>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</si>
  <si>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</si>
  <si>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</si>
  <si>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</si>
  <si>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</si>
  <si>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</si>
  <si>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</si>
  <si>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</si>
  <si>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</si>
  <si>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</si>
  <si>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</si>
  <si>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</si>
  <si>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</si>
  <si>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</si>
  <si>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</si>
  <si>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</si>
  <si>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</si>
  <si>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</si>
  <si>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</si>
  <si>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</si>
  <si>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</si>
  <si>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</si>
  <si>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</si>
  <si>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</si>
  <si>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</si>
  <si>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</si>
  <si>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</si>
  <si>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</si>
  <si>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</si>
  <si>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</si>
  <si>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</si>
  <si>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</si>
  <si>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</si>
  <si>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</si>
  <si>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</si>
  <si>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</si>
  <si>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</si>
  <si>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</si>
  <si>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</si>
  <si>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</si>
  <si>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</si>
  <si>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</si>
  <si>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</si>
  <si>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</si>
  <si>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</si>
  <si>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</si>
  <si>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</si>
  <si>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</si>
  <si>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</si>
  <si>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</si>
  <si>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</si>
  <si>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</si>
  <si>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</si>
  <si>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</si>
  <si>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</si>
  <si>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</si>
  <si>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</si>
  <si>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</si>
  <si>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</si>
  <si>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</si>
  <si>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</si>
  <si>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</si>
  <si>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</si>
  <si>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</si>
  <si>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</si>
  <si>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</si>
  <si>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</si>
  <si>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</si>
  <si>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</si>
  <si>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</si>
  <si>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</si>
  <si>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</si>
  <si>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</si>
  <si>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</si>
  <si>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</si>
  <si>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</si>
  <si>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</si>
  <si>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</si>
  <si>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</si>
  <si>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</si>
  <si>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</si>
  <si>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</si>
  <si>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</si>
  <si>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</si>
  <si>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</si>
  <si>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</si>
  <si>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</si>
  <si>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</si>
  <si>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</si>
  <si>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</si>
  <si>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</si>
  <si>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</si>
  <si>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</si>
  <si>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</si>
  <si>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</si>
  <si>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</si>
  <si>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</si>
  <si>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</si>
  <si>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</si>
  <si>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</si>
  <si>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</si>
  <si>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</si>
  <si>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</si>
  <si>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</si>
  <si>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</si>
  <si>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</si>
  <si>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</si>
  <si>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</si>
  <si>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</si>
  <si>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</si>
  <si>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</si>
  <si>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</si>
  <si>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</si>
  <si>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</si>
  <si>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</si>
  <si>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</si>
  <si>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</si>
  <si>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</si>
  <si>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</si>
  <si>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</si>
  <si>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</si>
  <si>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</si>
  <si>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</si>
  <si>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</si>
  <si>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</si>
  <si>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</si>
  <si>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</si>
  <si>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</si>
  <si>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</si>
  <si>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</si>
  <si>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</si>
  <si>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</si>
  <si>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</si>
  <si>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</si>
  <si>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</si>
  <si>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</si>
  <si>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</si>
  <si>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</si>
  <si>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</si>
  <si>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</si>
  <si>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</si>
  <si>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</si>
  <si>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</si>
  <si>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</si>
  <si>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</si>
  <si>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</si>
  <si>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</si>
  <si>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</si>
  <si>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</si>
  <si>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</si>
  <si>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</si>
  <si>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</si>
  <si>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</si>
  <si>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</si>
  <si>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</si>
  <si>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</si>
  <si>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</si>
  <si>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</si>
  <si>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</si>
  <si>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</si>
  <si>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</si>
  <si>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</si>
  <si>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</si>
  <si>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</si>
  <si>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</si>
  <si>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</si>
  <si>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</si>
  <si>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</si>
  <si>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</si>
  <si>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</si>
  <si>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</si>
  <si>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</si>
  <si>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</si>
  <si>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</si>
  <si>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</si>
  <si>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</si>
  <si>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</si>
  <si>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</si>
  <si>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</si>
  <si>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</si>
  <si>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</si>
  <si>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</si>
  <si>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</si>
  <si>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</si>
  <si>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</si>
  <si>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</si>
  <si>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</si>
  <si>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</si>
  <si>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</si>
  <si>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</si>
  <si>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</si>
  <si>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</si>
  <si>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</si>
  <si>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</si>
  <si>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</si>
  <si>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</si>
  <si>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</si>
  <si>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</si>
  <si>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</si>
  <si>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</si>
  <si>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</si>
  <si>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</si>
  <si>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</si>
  <si>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</si>
  <si>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</si>
  <si>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</si>
  <si>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</si>
  <si>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</si>
  <si>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</si>
  <si>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</si>
  <si>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</si>
  <si>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</si>
  <si>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</si>
  <si>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</si>
  <si>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</si>
  <si>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</si>
  <si>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</si>
  <si>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</si>
  <si>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</si>
  <si>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</si>
  <si>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</si>
  <si>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</si>
  <si>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</si>
  <si>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</si>
  <si>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</si>
  <si>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</si>
  <si>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</si>
  <si>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</si>
  <si>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</si>
  <si>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</si>
  <si>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</si>
  <si>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</si>
  <si>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</si>
  <si>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</si>
  <si>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</si>
  <si>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</si>
  <si>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</si>
  <si>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</si>
  <si>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</si>
  <si>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</si>
  <si>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</si>
  <si>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</si>
  <si>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</si>
  <si>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</si>
  <si>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</si>
  <si>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</si>
  <si>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</si>
  <si>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</si>
  <si>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</si>
  <si>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</si>
  <si>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</si>
  <si>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</si>
  <si>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</si>
  <si>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</si>
  <si>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</si>
  <si>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</si>
  <si>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</si>
  <si>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</si>
  <si>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</si>
  <si>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</si>
  <si>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</si>
  <si>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</si>
  <si>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</si>
  <si>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</si>
  <si>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</si>
  <si>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</si>
  <si>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</si>
  <si>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</si>
  <si>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</si>
  <si>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</si>
  <si>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</si>
  <si>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</si>
  <si>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</si>
  <si>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</si>
  <si>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</si>
  <si>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</si>
  <si>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</si>
  <si>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</si>
  <si>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</si>
  <si>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</si>
  <si>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</si>
  <si>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</si>
  <si>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</si>
  <si>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</si>
  <si>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</si>
  <si>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</si>
  <si>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</si>
  <si>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</si>
  <si>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</si>
  <si>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</si>
  <si>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</si>
  <si>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</si>
  <si>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</si>
  <si>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</si>
  <si>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</si>
  <si>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</si>
  <si>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</si>
  <si>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</si>
  <si>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</si>
  <si>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</si>
  <si>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</si>
  <si>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</si>
  <si>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</si>
  <si>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</si>
  <si>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</si>
  <si>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</si>
  <si>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</si>
  <si>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</si>
  <si>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</si>
  <si>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</si>
  <si>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</si>
  <si>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</si>
  <si>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</si>
  <si>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</si>
  <si>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</si>
  <si>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</si>
  <si>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</si>
  <si>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</si>
  <si>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</si>
  <si>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</si>
  <si>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</si>
  <si>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</si>
  <si>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</si>
  <si>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</si>
  <si>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</si>
  <si>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</si>
  <si>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</si>
  <si>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</si>
  <si>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</si>
  <si>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</si>
  <si>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</si>
  <si>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</si>
  <si>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</si>
  <si>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</si>
  <si>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</si>
  <si>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</si>
  <si>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</si>
  <si>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</si>
  <si>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</si>
  <si>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</si>
  <si>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</si>
  <si>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</si>
  <si>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</si>
  <si>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</si>
  <si>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</si>
  <si>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</si>
  <si>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</si>
  <si>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</si>
  <si>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</si>
  <si>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</si>
  <si>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</si>
  <si>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</si>
  <si>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</si>
  <si>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</si>
  <si>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</si>
  <si>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</si>
  <si>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</si>
  <si>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</si>
  <si>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</si>
  <si>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</si>
  <si>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</si>
  <si>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</si>
  <si>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</si>
  <si>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</si>
  <si>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</si>
  <si>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</si>
  <si>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</si>
  <si>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</si>
  <si>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</si>
  <si>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</si>
  <si>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</si>
  <si>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</si>
  <si>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</si>
  <si>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</si>
  <si>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</si>
  <si>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</si>
  <si>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</si>
  <si>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</si>
  <si>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</si>
  <si>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</si>
  <si>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</si>
  <si>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</si>
  <si>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</si>
  <si>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</si>
  <si>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</si>
  <si>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</si>
  <si>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</si>
  <si>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</si>
  <si>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</si>
  <si>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</si>
  <si>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</si>
  <si>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</si>
  <si>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</si>
  <si>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</si>
  <si>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</si>
  <si>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</si>
  <si>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</si>
  <si>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</si>
  <si>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</si>
  <si>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</si>
  <si>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</si>
  <si>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</si>
  <si>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</si>
  <si>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</si>
  <si>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</si>
  <si>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</si>
  <si>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</si>
  <si>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</si>
  <si>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</si>
  <si>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</si>
  <si>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</si>
  <si>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</si>
  <si>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</si>
  <si>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</si>
  <si>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</si>
  <si>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</si>
  <si>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</si>
  <si>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</si>
  <si>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</si>
  <si>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</si>
  <si>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</si>
  <si>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</si>
  <si>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</si>
  <si>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</si>
  <si>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</si>
  <si>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</si>
  <si>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</si>
  <si>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</si>
  <si>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</si>
  <si>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</si>
  <si>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</si>
  <si>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</si>
  <si>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</si>
  <si>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</si>
  <si>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</si>
  <si>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</si>
  <si>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</si>
  <si>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</si>
  <si>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</si>
  <si>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</si>
  <si>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</si>
  <si>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</si>
  <si>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</si>
  <si>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</si>
  <si>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</si>
  <si>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</si>
  <si>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</si>
  <si>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</si>
  <si>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</si>
  <si>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</si>
  <si>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</si>
  <si>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</si>
  <si>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</si>
  <si>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</si>
  <si>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</si>
  <si>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</si>
  <si>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</si>
  <si>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</si>
  <si>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</si>
  <si>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</si>
  <si>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</si>
  <si>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</si>
  <si>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</si>
  <si>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</si>
  <si>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</si>
  <si>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</si>
  <si>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</si>
  <si>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</si>
  <si>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</si>
  <si>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</si>
  <si>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</si>
  <si>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</si>
  <si>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</si>
  <si>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</si>
  <si>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</si>
  <si>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</si>
  <si>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</si>
  <si>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</si>
  <si>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</si>
  <si>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</si>
  <si>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</si>
  <si>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</si>
  <si>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</si>
  <si>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</si>
  <si>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</si>
  <si>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</si>
  <si>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</si>
  <si>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</si>
  <si>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</si>
  <si>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</si>
  <si>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</si>
  <si>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</si>
  <si>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</si>
  <si>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</si>
  <si>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</si>
  <si>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</si>
  <si>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</si>
  <si>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</si>
  <si>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</si>
  <si>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</si>
  <si>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</si>
  <si>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</si>
  <si>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</si>
  <si>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</si>
  <si>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</si>
  <si>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</si>
  <si>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</si>
  <si>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</si>
  <si>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</si>
  <si>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</si>
  <si>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</si>
  <si>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</si>
  <si>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</si>
  <si>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</si>
  <si>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</si>
  <si>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</si>
  <si>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</si>
  <si>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</si>
  <si>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</si>
  <si>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</si>
  <si>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</si>
  <si>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</si>
  <si>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</si>
  <si>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</si>
  <si>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</si>
  <si>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</si>
  <si>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</si>
  <si>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</si>
  <si>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</si>
  <si>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</si>
  <si>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</si>
  <si>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</si>
  <si>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</si>
  <si>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</si>
  <si>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</si>
  <si>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</si>
  <si>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</si>
  <si>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</si>
  <si>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</si>
  <si>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</si>
  <si>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</si>
  <si>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</si>
  <si>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</si>
  <si>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</si>
  <si>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</si>
  <si>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</si>
  <si>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</si>
  <si>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</si>
  <si>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</si>
  <si>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</si>
  <si>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</si>
  <si>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</si>
  <si>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</si>
  <si>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</si>
  <si>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</si>
  <si>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</si>
  <si>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</si>
  <si>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</si>
  <si>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</si>
  <si>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</si>
  <si>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</si>
  <si>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</si>
  <si>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</si>
  <si>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</si>
  <si>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</si>
  <si>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</si>
  <si>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</si>
  <si>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</si>
  <si>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</si>
  <si>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</si>
  <si>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</si>
  <si>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</si>
  <si>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</si>
  <si>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</si>
  <si>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</si>
  <si>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</si>
  <si>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</si>
  <si>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</si>
  <si>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</si>
  <si>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</si>
  <si>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</si>
  <si>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</si>
  <si>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</si>
  <si>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</si>
  <si>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</si>
  <si>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</si>
  <si>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</si>
  <si>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</si>
  <si>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</si>
  <si>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</si>
  <si>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</si>
  <si>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</si>
  <si>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</si>
  <si>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</si>
  <si>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</si>
  <si>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</si>
  <si>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</si>
  <si>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</si>
  <si>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</si>
  <si>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</si>
  <si>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</si>
  <si>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</si>
  <si>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</si>
  <si>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</si>
  <si>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</si>
  <si>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</si>
  <si>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</si>
  <si>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</si>
  <si>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</si>
  <si>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</si>
  <si>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</si>
  <si>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</si>
  <si>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</si>
  <si>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</si>
  <si>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</si>
  <si>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</si>
  <si>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</si>
  <si>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</si>
  <si>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</si>
  <si>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</si>
  <si>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</si>
  <si>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</si>
  <si>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</si>
  <si>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</si>
  <si>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</si>
  <si>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</si>
  <si>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</si>
  <si>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</si>
  <si>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</si>
  <si>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</si>
  <si>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</si>
  <si>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</si>
  <si>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</si>
  <si>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</si>
  <si>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</si>
  <si>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</si>
  <si>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</si>
  <si>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</si>
  <si>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</si>
  <si>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</si>
  <si>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</si>
  <si>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</si>
  <si>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</si>
  <si>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</si>
  <si>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</si>
  <si>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</si>
  <si>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</si>
  <si>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</si>
  <si>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</si>
  <si>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</si>
  <si>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</si>
  <si>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</si>
  <si>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</si>
  <si>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</si>
  <si>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</si>
  <si>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</si>
  <si>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</si>
  <si>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</si>
  <si>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</si>
  <si>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</si>
  <si>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</si>
  <si>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</si>
  <si>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</si>
  <si>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</si>
  <si>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</si>
  <si>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</si>
  <si>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</si>
  <si>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</si>
  <si>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</si>
  <si>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</si>
  <si>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</si>
  <si>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</si>
  <si>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</si>
  <si>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</si>
  <si>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</si>
  <si>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</si>
  <si>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</si>
  <si>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</si>
  <si>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</si>
  <si>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</si>
  <si>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</si>
  <si>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</si>
  <si>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</si>
  <si>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</si>
  <si>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</si>
  <si>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</si>
  <si>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</si>
  <si>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</si>
  <si>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</si>
  <si>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</si>
  <si>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</si>
  <si>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</si>
  <si>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</si>
  <si>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</si>
  <si>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</si>
  <si>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</si>
  <si>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</si>
  <si>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</si>
  <si>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</si>
  <si>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</si>
  <si>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</si>
  <si>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</si>
  <si>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</si>
  <si>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</si>
  <si>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</si>
  <si>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</si>
  <si>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</si>
  <si>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</si>
  <si>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</si>
  <si>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</si>
  <si>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</si>
  <si>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</si>
  <si>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</si>
  <si>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</si>
  <si>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</si>
  <si>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</si>
  <si>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</si>
  <si>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</si>
  <si>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</si>
  <si>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</si>
  <si>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</si>
  <si>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</si>
  <si>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</si>
  <si>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</si>
  <si>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</si>
  <si>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</si>
  <si>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</si>
  <si>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</si>
  <si>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</si>
  <si>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</si>
  <si>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</si>
  <si>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</si>
  <si>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</si>
  <si>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</si>
  <si>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</si>
  <si>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</si>
  <si>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</si>
  <si>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</si>
  <si>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</si>
  <si>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</si>
  <si>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</si>
  <si>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</si>
  <si>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</si>
  <si>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</si>
  <si>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</si>
  <si>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</si>
  <si>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</si>
  <si>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</si>
  <si>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</si>
  <si>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</si>
  <si>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</si>
  <si>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</si>
  <si>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</si>
  <si>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</si>
  <si>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</si>
  <si>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</si>
  <si>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</si>
  <si>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</si>
  <si>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</si>
  <si>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</si>
  <si>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</si>
  <si>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</si>
  <si>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</si>
  <si>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</si>
  <si>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</si>
  <si>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</si>
  <si>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</si>
  <si>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</si>
  <si>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</si>
  <si>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</si>
  <si>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</si>
  <si>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</si>
  <si>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</si>
  <si>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</si>
  <si>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</si>
  <si>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</si>
  <si>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</si>
  <si>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</si>
  <si>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</si>
  <si>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</si>
  <si>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</si>
  <si>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</si>
  <si>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</si>
  <si>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</si>
  <si>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</si>
  <si>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</si>
  <si>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</si>
  <si>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</si>
  <si>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</si>
  <si>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</si>
  <si>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</si>
  <si>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</si>
  <si>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</si>
  <si>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</si>
  <si>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</si>
  <si>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</si>
  <si>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</si>
  <si>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</si>
  <si>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</si>
  <si>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</si>
  <si>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</si>
  <si>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</si>
  <si>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</si>
  <si>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</si>
  <si>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</si>
  <si>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</si>
  <si>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</si>
  <si>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</si>
  <si>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</si>
  <si>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</si>
  <si>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</si>
  <si>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</si>
  <si>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</si>
  <si>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</si>
  <si>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</si>
  <si>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</si>
  <si>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</si>
  <si>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</si>
  <si>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</si>
  <si>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</si>
  <si>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</si>
  <si>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</si>
  <si>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</si>
  <si>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</si>
  <si>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</si>
  <si>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</si>
  <si>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</si>
  <si>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</si>
  <si>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</si>
  <si>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</si>
  <si>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</si>
  <si>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</si>
  <si>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</si>
  <si>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</si>
  <si>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</si>
  <si>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</si>
  <si>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</si>
  <si>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</si>
  <si>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</si>
  <si>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</si>
  <si>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</si>
  <si>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</si>
  <si>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</si>
  <si>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</si>
  <si>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</si>
  <si>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</si>
  <si>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</si>
  <si>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</si>
  <si>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</si>
  <si>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</si>
  <si>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</si>
  <si>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</si>
  <si>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</si>
  <si>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</si>
  <si>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</si>
  <si>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</si>
  <si>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</si>
  <si>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</si>
  <si>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</si>
  <si>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</si>
  <si>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</si>
  <si>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</si>
  <si>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</si>
  <si>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</si>
  <si>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</si>
  <si>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</si>
  <si>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</si>
  <si>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</si>
  <si>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</si>
  <si>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</si>
  <si>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</si>
  <si>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</si>
  <si>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</si>
  <si>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</si>
  <si>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</si>
  <si>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</si>
  <si>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</si>
  <si>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</si>
  <si>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</si>
  <si>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</si>
  <si>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</si>
  <si>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</si>
  <si>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</si>
  <si>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</si>
  <si>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</si>
  <si>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</si>
  <si>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</si>
  <si>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</si>
  <si>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</si>
  <si>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</si>
  <si>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</si>
  <si>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</si>
  <si>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</si>
  <si>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</si>
  <si>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</si>
  <si>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</si>
  <si>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</si>
  <si>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</si>
  <si>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</si>
  <si>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</si>
  <si>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</si>
  <si>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</si>
  <si>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</si>
  <si>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</si>
  <si>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</si>
  <si>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</si>
  <si>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</si>
  <si>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</si>
  <si>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</si>
  <si>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</si>
  <si>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</si>
  <si>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</si>
  <si>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</si>
  <si>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</si>
  <si>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</si>
  <si>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</si>
  <si>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</si>
  <si>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</si>
  <si>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</si>
  <si>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</si>
  <si>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</si>
  <si>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</si>
  <si>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</si>
  <si>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</si>
  <si>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</si>
  <si>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</si>
  <si>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</si>
  <si>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</si>
  <si>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</si>
  <si>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</si>
  <si>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</si>
  <si>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</si>
  <si>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</si>
  <si>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</si>
  <si>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</si>
  <si>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</si>
  <si>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</si>
  <si>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</si>
  <si>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</si>
  <si>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</si>
  <si>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</si>
  <si>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</si>
  <si>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</si>
  <si>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</si>
  <si>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</si>
  <si>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</si>
  <si>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</si>
  <si>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</si>
  <si>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</si>
  <si>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</si>
  <si>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</si>
  <si>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</si>
  <si>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</si>
  <si>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</si>
  <si>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</si>
  <si>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</si>
  <si>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</si>
  <si>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</si>
  <si>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</si>
  <si>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</si>
  <si>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</si>
  <si>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</si>
  <si>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</si>
  <si>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</si>
  <si>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</si>
  <si>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</si>
  <si>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</si>
  <si>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</si>
  <si>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</si>
  <si>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</si>
  <si>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</si>
  <si>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</si>
  <si>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</si>
  <si>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</si>
  <si>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</si>
  <si>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</si>
  <si>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</si>
  <si>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</si>
  <si>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</si>
  <si>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</si>
  <si>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</si>
  <si>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</si>
  <si>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</si>
  <si>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</si>
  <si>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</si>
  <si>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</si>
  <si>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</si>
  <si>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</si>
  <si>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</si>
  <si>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</si>
  <si>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</si>
  <si>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</si>
  <si>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</si>
  <si>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</si>
  <si>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</si>
  <si>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</si>
  <si>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</si>
  <si>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</si>
  <si>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</si>
  <si>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</si>
  <si>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</si>
  <si>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</si>
  <si>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</si>
  <si>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</si>
  <si>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</si>
  <si>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</si>
  <si>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</si>
  <si>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</si>
  <si>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</si>
  <si>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</si>
  <si>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</si>
  <si>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</si>
  <si>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</si>
  <si>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</si>
  <si>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</si>
  <si>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</si>
  <si>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</si>
  <si>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</si>
  <si>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</si>
  <si>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</si>
  <si>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</si>
  <si>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</si>
  <si>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</si>
  <si>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</si>
  <si>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</si>
  <si>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</si>
  <si>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</si>
  <si>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</si>
  <si>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</si>
  <si>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</si>
  <si>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</si>
  <si>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</si>
  <si>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</si>
  <si>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</si>
  <si>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</si>
  <si>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</si>
  <si>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</si>
  <si>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</si>
  <si>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</si>
  <si>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</si>
  <si>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</si>
  <si>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</si>
  <si>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</si>
  <si>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</si>
  <si>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</si>
  <si>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</si>
  <si>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</si>
  <si>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</si>
  <si>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</si>
  <si>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</si>
  <si>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</si>
  <si>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</si>
  <si>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</si>
  <si>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</si>
  <si>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</si>
  <si>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</si>
  <si>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</si>
  <si>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</si>
  <si>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</si>
  <si>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</si>
  <si>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</si>
  <si>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</si>
  <si>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</si>
  <si>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</si>
  <si>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</si>
  <si>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</si>
  <si>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</si>
  <si>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</si>
  <si>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</si>
  <si>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</si>
  <si>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</si>
  <si>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</si>
  <si>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</si>
  <si>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</si>
  <si>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</si>
  <si>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</si>
  <si>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</si>
  <si>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</si>
  <si>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</si>
  <si>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</si>
  <si>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</si>
  <si>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</si>
  <si>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</si>
  <si>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</si>
  <si>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</si>
  <si>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</si>
  <si>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</si>
  <si>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</si>
  <si>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</si>
  <si>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</si>
  <si>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</si>
  <si>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</si>
  <si>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</si>
  <si>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</si>
  <si>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</si>
  <si>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</si>
  <si>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</si>
  <si>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</si>
  <si>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</si>
  <si>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</si>
  <si>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</si>
  <si>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</si>
  <si>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</si>
  <si>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</si>
  <si>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</si>
  <si>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</si>
  <si>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</si>
  <si>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</si>
  <si>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</si>
  <si>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</si>
  <si>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</si>
  <si>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</si>
  <si>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</si>
  <si>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</si>
  <si>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</si>
  <si>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</si>
  <si>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</si>
  <si>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</si>
  <si>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</si>
  <si>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</si>
  <si>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</si>
  <si>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</si>
  <si>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</si>
  <si>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</si>
  <si>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</si>
  <si>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</si>
  <si>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</si>
  <si>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</si>
  <si>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</si>
  <si>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</si>
  <si>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</si>
  <si>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</si>
  <si>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</si>
  <si>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</si>
  <si>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</si>
  <si>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</si>
  <si>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</si>
  <si>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</si>
  <si>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</si>
  <si>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</si>
  <si>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</si>
  <si>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</si>
  <si>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</si>
  <si>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</si>
  <si>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</si>
  <si>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</si>
  <si>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</si>
  <si>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</si>
  <si>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</si>
  <si>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</si>
  <si>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</si>
  <si>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</si>
  <si>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</si>
  <si>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</si>
  <si>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</si>
  <si>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</si>
  <si>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</si>
  <si>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</si>
  <si>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</si>
  <si>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</si>
  <si>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</si>
  <si>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</si>
  <si>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</si>
  <si>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</si>
  <si>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</si>
  <si>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</si>
  <si>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</si>
  <si>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</si>
  <si>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</si>
  <si>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</si>
  <si>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</si>
  <si>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</si>
  <si>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</si>
  <si>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</si>
  <si>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</si>
  <si>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</si>
  <si>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</si>
  <si>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</si>
  <si>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</si>
  <si>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</si>
  <si>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</si>
  <si>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</si>
  <si>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</si>
  <si>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</si>
  <si>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</si>
  <si>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</si>
  <si>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</si>
  <si>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</si>
  <si>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</si>
  <si>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</si>
  <si>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</si>
  <si>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</si>
  <si>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</si>
  <si>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</si>
  <si>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</si>
  <si>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</si>
  <si>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</si>
  <si>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</si>
  <si>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</si>
  <si>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</si>
  <si>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</si>
  <si>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</si>
  <si>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</si>
  <si>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</si>
  <si>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</si>
  <si>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</si>
  <si>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</si>
  <si>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</si>
  <si>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</si>
  <si>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</si>
  <si>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</si>
  <si>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</si>
  <si>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</si>
  <si>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</si>
  <si>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</si>
  <si>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</si>
  <si>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</si>
  <si>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</si>
  <si>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</si>
  <si>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</si>
  <si>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</si>
  <si>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</si>
  <si>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</si>
  <si>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</si>
  <si>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</si>
  <si>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</si>
  <si>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</si>
  <si>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</si>
  <si>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</si>
  <si>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</si>
  <si>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</si>
  <si>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</si>
  <si>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</si>
  <si>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</si>
  <si>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</si>
  <si>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</si>
  <si>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</si>
  <si>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</si>
  <si>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</si>
  <si>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</si>
  <si>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</si>
  <si>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</si>
  <si>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</si>
  <si>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</si>
  <si>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</si>
  <si>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</si>
  <si>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</si>
  <si>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</si>
  <si>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</si>
  <si>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</si>
  <si>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</si>
  <si>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</si>
  <si>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</si>
  <si>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</si>
  <si>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</si>
  <si>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</si>
  <si>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</si>
  <si>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</si>
  <si>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</si>
  <si>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</si>
  <si>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</si>
  <si>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</si>
  <si>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</si>
  <si>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</si>
  <si>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</si>
  <si>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</si>
  <si>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</si>
  <si>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</si>
  <si>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</si>
  <si>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</si>
  <si>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</si>
  <si>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</si>
  <si>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</si>
  <si>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</si>
  <si>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</si>
  <si>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</si>
  <si>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</si>
  <si>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</si>
  <si>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</si>
  <si>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</si>
  <si>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</si>
  <si>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</si>
  <si>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</si>
  <si>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</si>
  <si>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</si>
  <si>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</si>
  <si>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</si>
  <si>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</si>
  <si>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</si>
  <si>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</si>
  <si>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</si>
  <si>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</si>
  <si>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</si>
  <si>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</si>
  <si>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</si>
  <si>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</si>
  <si>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</si>
  <si>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</si>
  <si>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</si>
  <si>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</si>
  <si>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</si>
  <si>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</si>
  <si>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</si>
  <si>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</si>
  <si>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</si>
  <si>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</si>
  <si>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</si>
  <si>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</si>
  <si>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</si>
  <si>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</si>
  <si>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</si>
  <si>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</si>
  <si>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</si>
  <si>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</si>
  <si>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</si>
  <si>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</si>
  <si>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</si>
  <si>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</si>
  <si>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</si>
  <si>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</si>
  <si>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</si>
  <si>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</si>
  <si>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</si>
  <si>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</si>
  <si>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</si>
  <si>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</si>
  <si>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</si>
  <si>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</si>
  <si>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</si>
  <si>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</si>
  <si>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</si>
  <si>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</si>
  <si>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</si>
  <si>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</si>
  <si>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</si>
  <si>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</si>
  <si>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</si>
  <si>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</si>
  <si>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</si>
  <si>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</si>
  <si>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</si>
  <si>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</si>
  <si>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</si>
  <si>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</si>
  <si>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</si>
  <si>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</si>
  <si>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</si>
  <si>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</si>
  <si>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</si>
  <si>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</si>
  <si>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</si>
  <si>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</si>
  <si>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</si>
  <si>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</si>
  <si>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</si>
  <si>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</si>
  <si>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</si>
  <si>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</si>
  <si>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</si>
  <si>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</si>
  <si>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</si>
  <si>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</si>
  <si>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</si>
  <si>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</si>
  <si>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</si>
  <si>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</si>
  <si>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</si>
  <si>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</si>
  <si>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</si>
  <si>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</si>
  <si>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</si>
  <si>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</si>
  <si>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</si>
  <si>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</si>
  <si>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</si>
  <si>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</si>
  <si>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</si>
  <si>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</si>
  <si>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</si>
  <si>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</si>
  <si>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</si>
  <si>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</si>
  <si>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</si>
  <si>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</si>
  <si>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</si>
  <si>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</si>
  <si>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</si>
  <si>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</si>
  <si>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</si>
  <si>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</si>
  <si>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</si>
  <si>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</si>
  <si>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</si>
  <si>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</si>
  <si>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</si>
  <si>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</si>
  <si>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</si>
  <si>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</si>
  <si>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</si>
  <si>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</si>
  <si>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</si>
  <si>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</si>
  <si>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</si>
  <si>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</si>
  <si>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</si>
  <si>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</si>
  <si>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</si>
  <si>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</si>
  <si>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</si>
  <si>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</si>
  <si>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</si>
  <si>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</si>
  <si>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</si>
  <si>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</si>
  <si>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</si>
  <si>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</si>
  <si>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</si>
  <si>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</si>
  <si>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</si>
  <si>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</si>
  <si>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</si>
  <si>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</si>
  <si>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</si>
  <si>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</si>
  <si>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</si>
  <si>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</si>
  <si>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</si>
  <si>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</si>
  <si>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</si>
  <si>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</si>
  <si>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</si>
  <si>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</si>
  <si>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</si>
  <si>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</si>
  <si>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</si>
  <si>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</si>
  <si>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</si>
  <si>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</si>
  <si>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</si>
  <si>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</si>
  <si>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</si>
  <si>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</si>
  <si>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</si>
  <si>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</si>
  <si>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</si>
  <si>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</si>
  <si>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</si>
  <si>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</si>
  <si>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</si>
  <si>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</si>
  <si>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</si>
  <si>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</si>
  <si>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</si>
  <si>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</si>
  <si>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</si>
  <si>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</si>
  <si>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</si>
  <si>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</si>
  <si>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</si>
  <si>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</si>
  <si>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</si>
  <si>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</si>
  <si>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</si>
  <si>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</si>
  <si>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</si>
  <si>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</si>
  <si>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</si>
  <si>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</si>
  <si>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</si>
  <si>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</si>
  <si>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</si>
  <si>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</si>
  <si>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</si>
  <si>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</si>
  <si>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</si>
  <si>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</si>
  <si>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</si>
  <si>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</si>
  <si>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</si>
  <si>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</si>
  <si>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</si>
  <si>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</si>
  <si>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</si>
  <si>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</si>
  <si>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</si>
  <si>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</si>
  <si>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</si>
  <si>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</si>
  <si>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</si>
  <si>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</si>
  <si>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</si>
  <si>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</si>
  <si>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</si>
  <si>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</si>
  <si>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</si>
  <si>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</si>
  <si>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</si>
  <si>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</si>
  <si>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</si>
  <si>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</si>
  <si>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</si>
  <si>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</si>
  <si>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</si>
  <si>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</si>
  <si>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</si>
  <si>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</si>
  <si>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</si>
  <si>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</si>
  <si>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</si>
  <si>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</si>
  <si>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</si>
  <si>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</si>
  <si>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</si>
  <si>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</si>
  <si>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</si>
  <si>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</si>
  <si>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</si>
  <si>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</si>
  <si>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</si>
  <si>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</si>
  <si>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</si>
  <si>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</si>
  <si>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</si>
  <si>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</si>
  <si>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</si>
  <si>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</si>
  <si>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</si>
  <si>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</si>
  <si>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</si>
  <si>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</si>
  <si>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</si>
  <si>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</si>
  <si>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</si>
  <si>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</si>
  <si>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</si>
  <si>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</si>
  <si>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</si>
  <si>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</si>
  <si>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</si>
  <si>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</si>
  <si>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</si>
  <si>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</si>
  <si>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</si>
  <si>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</si>
  <si>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</si>
  <si>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</si>
  <si>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</si>
  <si>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</si>
  <si>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</si>
  <si>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</si>
  <si>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</si>
  <si>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</si>
  <si>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</si>
  <si>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</si>
  <si>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</si>
  <si>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</si>
  <si>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</si>
  <si>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</si>
  <si>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</si>
  <si>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</si>
  <si>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</si>
  <si>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</si>
  <si>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</si>
  <si>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</si>
  <si>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</si>
  <si>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</si>
  <si>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</si>
  <si>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</si>
  <si>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</si>
  <si>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</si>
  <si>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</si>
  <si>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</si>
  <si>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</si>
  <si>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</si>
  <si>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</si>
  <si>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</si>
  <si>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</si>
  <si>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</si>
  <si>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</si>
  <si>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</si>
  <si>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</si>
  <si>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</si>
  <si>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</si>
  <si>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</si>
  <si>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</si>
  <si>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</si>
  <si>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</si>
  <si>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</si>
  <si>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</si>
  <si>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</si>
  <si>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</si>
  <si>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</si>
  <si>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</si>
  <si>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</si>
  <si>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</si>
  <si>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</si>
  <si>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</si>
  <si>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</si>
  <si>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</si>
  <si>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</si>
  <si>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</si>
  <si>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</si>
  <si>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</si>
  <si>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</si>
  <si>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</si>
  <si>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</si>
  <si>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</si>
  <si>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</si>
  <si>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</si>
  <si>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</si>
  <si>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</si>
  <si>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</si>
  <si>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</si>
  <si>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</si>
  <si>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</si>
  <si>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</si>
  <si>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</si>
  <si>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</si>
  <si>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</si>
  <si>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</si>
  <si>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</si>
  <si>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</si>
  <si>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</si>
  <si>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</si>
  <si>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</si>
  <si>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</si>
  <si>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</si>
  <si>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</si>
  <si>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</si>
  <si>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</si>
  <si>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</si>
  <si>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</si>
  <si>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</si>
  <si>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</si>
  <si>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</si>
  <si>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</si>
  <si>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</si>
  <si>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</si>
  <si>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</si>
  <si>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</si>
  <si>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</si>
  <si>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</si>
  <si>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</si>
  <si>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</si>
  <si>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</si>
  <si>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</si>
  <si>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</si>
  <si>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</si>
  <si>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</si>
  <si>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</si>
  <si>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</si>
  <si>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</si>
  <si>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</si>
  <si>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</si>
  <si>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</si>
  <si>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</si>
  <si>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</si>
  <si>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</si>
  <si>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</si>
  <si>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</si>
  <si>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</si>
  <si>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</si>
  <si>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</si>
  <si>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</si>
  <si>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</si>
  <si>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</si>
  <si>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</si>
  <si>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</si>
  <si>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</si>
  <si>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</si>
  <si>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</si>
  <si>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</si>
  <si>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</si>
  <si>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</si>
  <si>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</si>
  <si>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</si>
  <si>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</si>
  <si>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</si>
  <si>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</si>
  <si>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</si>
  <si>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</si>
  <si>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</si>
  <si>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</si>
  <si>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</si>
  <si>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</si>
  <si>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</si>
  <si>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</si>
  <si>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</si>
  <si>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</si>
  <si>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</si>
  <si>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</si>
  <si>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</si>
  <si>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</si>
  <si>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</si>
  <si>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</si>
  <si>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</si>
  <si>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</si>
  <si>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</si>
  <si>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</si>
  <si>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</si>
  <si>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</si>
  <si>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</si>
  <si>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</si>
  <si>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</si>
  <si>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</si>
  <si>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</si>
  <si>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</si>
  <si>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</si>
  <si>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</si>
  <si>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</si>
  <si>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</si>
  <si>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</si>
  <si>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</si>
  <si>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</si>
  <si>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</si>
  <si>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</si>
  <si>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</si>
  <si>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</si>
  <si>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</si>
  <si>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</si>
  <si>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</si>
  <si>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</si>
  <si>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</si>
  <si>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</si>
  <si>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</si>
  <si>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</si>
  <si>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</si>
  <si>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</si>
  <si>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</si>
  <si>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</si>
  <si>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</si>
  <si>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</si>
  <si>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</si>
  <si>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</si>
  <si>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</si>
  <si>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</si>
  <si>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</si>
  <si>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</si>
  <si>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</si>
  <si>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</si>
  <si>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</si>
  <si>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</si>
  <si>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</si>
  <si>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</si>
  <si>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</si>
  <si>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</si>
  <si>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</si>
  <si>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</si>
  <si>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</si>
  <si>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</si>
  <si>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</si>
  <si>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</si>
  <si>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</si>
  <si>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</si>
  <si>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</si>
  <si>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</si>
  <si>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</si>
  <si>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</si>
  <si>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</si>
  <si>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</si>
  <si>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</si>
  <si>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</si>
  <si>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</si>
  <si>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</si>
  <si>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</si>
  <si>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</si>
  <si>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</si>
  <si>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</si>
  <si>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</si>
  <si>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</si>
  <si>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</si>
  <si>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</si>
  <si>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</si>
  <si>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</si>
  <si>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</si>
  <si>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</si>
  <si>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</si>
  <si>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</si>
  <si>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</si>
  <si>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</si>
  <si>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</si>
  <si>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</si>
  <si>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</si>
  <si>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</si>
  <si>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</si>
  <si>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</si>
  <si>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</si>
  <si>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</si>
  <si>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</si>
  <si>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</si>
  <si>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</si>
  <si>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</si>
  <si>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</si>
  <si>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</si>
  <si>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</si>
  <si>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</si>
  <si>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</si>
  <si>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</si>
  <si>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</si>
  <si>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</si>
  <si>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</si>
  <si>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</si>
  <si>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</si>
  <si>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</si>
  <si>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</si>
  <si>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</si>
  <si>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</si>
  <si>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</si>
  <si>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</si>
  <si>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</si>
  <si>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</si>
  <si>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</si>
  <si>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</si>
  <si>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</si>
  <si>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</si>
  <si>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</si>
  <si>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</si>
  <si>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</si>
  <si>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</si>
  <si>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</si>
  <si>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</si>
  <si>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</si>
  <si>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</si>
  <si>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</si>
  <si>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</si>
  <si>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</si>
  <si>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</si>
  <si>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</si>
  <si>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</si>
  <si>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</si>
  <si>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</si>
  <si>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</si>
  <si>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</si>
  <si>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</si>
  <si>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</si>
  <si>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</si>
  <si>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</si>
  <si>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</si>
  <si>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</si>
  <si>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</si>
  <si>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</si>
  <si>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</si>
  <si>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</si>
  <si>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</si>
  <si>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</si>
  <si>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</si>
  <si>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</si>
  <si>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</si>
  <si>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</si>
  <si>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</si>
  <si>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</si>
  <si>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</si>
  <si>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</si>
  <si>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</si>
  <si>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</si>
  <si>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</si>
  <si>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</si>
  <si>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</si>
  <si>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</si>
  <si>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</si>
  <si>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</si>
  <si>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</si>
  <si>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</si>
  <si>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</si>
  <si>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</si>
  <si>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</si>
  <si>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</si>
  <si>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</si>
  <si>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</si>
  <si>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</si>
  <si>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</si>
  <si>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</si>
  <si>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</si>
  <si>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</si>
  <si>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</si>
  <si>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</si>
  <si>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</si>
  <si>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</si>
  <si>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</si>
  <si>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</si>
  <si>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</si>
  <si>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</si>
  <si>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</si>
  <si>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</si>
  <si>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</si>
  <si>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</si>
  <si>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</si>
  <si>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</si>
  <si>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</si>
  <si>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</si>
  <si>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</si>
  <si>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</si>
  <si>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</si>
  <si>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</si>
  <si>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</si>
  <si>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</si>
  <si>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</si>
  <si>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</si>
  <si>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</si>
  <si>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</si>
  <si>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</si>
  <si>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</si>
  <si>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</si>
  <si>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</si>
  <si>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</si>
  <si>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</si>
  <si>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</si>
  <si>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</si>
  <si>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</si>
  <si>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</si>
  <si>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</si>
  <si>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</si>
  <si>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</si>
  <si>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</si>
  <si>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</si>
  <si>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</si>
  <si>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</si>
  <si>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</si>
  <si>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</si>
  <si>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</si>
  <si>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</si>
  <si>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</si>
  <si>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</si>
  <si>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</si>
  <si>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</si>
  <si>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</si>
  <si>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</si>
  <si>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</si>
  <si>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</si>
  <si>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</si>
  <si>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</si>
  <si>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</si>
  <si>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</si>
  <si>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</si>
  <si>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</si>
  <si>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</si>
  <si>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</si>
  <si>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</si>
  <si>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</si>
  <si>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</si>
  <si>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</si>
  <si>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</si>
  <si>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</si>
  <si>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</si>
  <si>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</si>
  <si>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</si>
  <si>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</si>
  <si>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</si>
  <si>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</si>
  <si>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</si>
  <si>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</si>
  <si>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</si>
  <si>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</si>
  <si>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</si>
  <si>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</si>
  <si>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</si>
  <si>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</si>
  <si>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</si>
  <si>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</si>
  <si>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</si>
  <si>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</si>
  <si>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</si>
  <si>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</si>
  <si>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</si>
  <si>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</si>
  <si>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</si>
  <si>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</si>
  <si>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</si>
  <si>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</si>
  <si>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</si>
  <si>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</si>
  <si>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</si>
  <si>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</si>
  <si>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</si>
  <si>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</si>
  <si>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</si>
  <si>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</si>
  <si>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</si>
  <si>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</si>
  <si>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</si>
  <si>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</si>
  <si>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</si>
  <si>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</si>
  <si>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</si>
  <si>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</si>
  <si>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</si>
  <si>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</si>
  <si>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</si>
  <si>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</si>
  <si>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</si>
  <si>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</si>
  <si>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</si>
  <si>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</si>
  <si>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</si>
  <si>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</si>
  <si>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</si>
  <si>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</si>
  <si>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</si>
  <si>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</si>
  <si>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</si>
  <si>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</si>
  <si>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</si>
  <si>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</si>
  <si>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</si>
  <si>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</si>
  <si>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</si>
  <si>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</si>
  <si>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</si>
  <si>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</si>
  <si>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</si>
  <si>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</si>
  <si>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</si>
  <si>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</si>
  <si>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</si>
  <si>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</si>
  <si>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</si>
  <si>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</si>
  <si>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</si>
  <si>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</si>
  <si>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</si>
  <si>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</si>
  <si>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</si>
  <si>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</si>
  <si>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</si>
  <si>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</si>
  <si>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</si>
  <si>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</si>
  <si>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</si>
  <si>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</si>
  <si>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</si>
  <si>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</si>
  <si>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</si>
  <si>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</si>
  <si>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</si>
  <si>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</si>
  <si>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</si>
  <si>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</si>
  <si>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</si>
  <si>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</si>
  <si>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</si>
  <si>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</si>
  <si>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</si>
  <si>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</si>
  <si>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</si>
  <si>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</si>
  <si>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</si>
  <si>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</si>
  <si>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</si>
  <si>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</si>
  <si>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</si>
  <si>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</si>
  <si>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</si>
  <si>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</si>
  <si>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</si>
  <si>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</si>
  <si>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</si>
  <si>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</si>
  <si>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</si>
  <si>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</si>
  <si>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</si>
  <si>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</si>
  <si>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</si>
  <si>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</si>
  <si>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</si>
  <si>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</si>
  <si>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</si>
  <si>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</si>
  <si>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</si>
  <si>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</si>
  <si>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</si>
  <si>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</si>
  <si>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</si>
  <si>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</si>
  <si>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</si>
  <si>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</si>
  <si>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</si>
  <si>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</si>
  <si>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</si>
  <si>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</si>
  <si>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</si>
  <si>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</si>
  <si>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</si>
  <si>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</si>
  <si>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</si>
  <si>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</si>
  <si>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</si>
  <si>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</si>
  <si>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</si>
  <si>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</si>
  <si>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</si>
  <si>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</si>
  <si>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</si>
  <si>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</si>
  <si>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</si>
  <si>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</si>
  <si>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</si>
  <si>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</si>
  <si>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</si>
  <si>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</si>
  <si>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</si>
  <si>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</si>
  <si>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</si>
  <si>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</si>
  <si>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</si>
  <si>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</si>
  <si>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</si>
  <si>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</si>
  <si>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</si>
  <si>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</si>
  <si>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</si>
  <si>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</si>
  <si>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</si>
  <si>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</si>
  <si>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</si>
  <si>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</si>
  <si>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</si>
  <si>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</si>
  <si>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</si>
  <si>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</si>
  <si>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</si>
  <si>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</si>
  <si>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</si>
  <si>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</si>
  <si>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</si>
  <si>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</si>
  <si>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</si>
  <si>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</si>
  <si>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</si>
  <si>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</si>
  <si>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</si>
  <si>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</si>
  <si>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</si>
  <si>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</si>
  <si>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</si>
  <si>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</si>
  <si>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</si>
  <si>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</si>
  <si>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</si>
  <si>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</si>
  <si>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</si>
  <si>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</si>
  <si>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</si>
  <si>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</si>
  <si>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</si>
  <si>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</si>
  <si>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</si>
  <si>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</si>
  <si>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</si>
  <si>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</si>
  <si>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</si>
  <si>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</si>
  <si>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</si>
  <si>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</si>
  <si>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</si>
  <si>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</si>
  <si>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</si>
  <si>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</si>
  <si>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</si>
  <si>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</si>
  <si>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</si>
  <si>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</si>
  <si>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</si>
  <si>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</si>
  <si>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</si>
  <si>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</si>
  <si>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</si>
  <si>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</si>
  <si>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</si>
  <si>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</si>
  <si>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</si>
  <si>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</si>
  <si>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</si>
  <si>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</si>
  <si>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</si>
  <si>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</si>
  <si>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</si>
  <si>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</si>
  <si>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</si>
  <si>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</si>
  <si>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</si>
  <si>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</si>
  <si>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</si>
  <si>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</si>
  <si>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</si>
  <si>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</si>
  <si>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</si>
  <si>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</si>
  <si>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</si>
  <si>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</si>
  <si>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</si>
  <si>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</si>
  <si>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</si>
  <si>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</si>
  <si>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</si>
  <si>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</si>
  <si>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</si>
  <si>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</si>
  <si>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</si>
  <si>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</si>
  <si>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</si>
  <si>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</si>
  <si>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</si>
  <si>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</si>
  <si>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</si>
  <si>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</si>
  <si>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</si>
  <si>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</si>
  <si>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</si>
  <si>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</si>
  <si>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</si>
  <si>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</si>
  <si>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</si>
  <si>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</si>
  <si>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</si>
  <si>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</si>
  <si>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</si>
  <si>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</si>
  <si>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</si>
  <si>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</si>
  <si>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</si>
  <si>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</si>
  <si>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</si>
  <si>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</si>
  <si>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</si>
  <si>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</si>
  <si>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</si>
  <si>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</si>
  <si>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</si>
  <si>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</si>
  <si>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</si>
  <si>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</si>
  <si>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</si>
  <si>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</si>
  <si>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</si>
  <si>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</si>
  <si>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</si>
  <si>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</si>
  <si>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</si>
  <si>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</si>
  <si>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</si>
  <si>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</si>
  <si>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</si>
  <si>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</si>
  <si>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</si>
  <si>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</si>
  <si>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</si>
  <si>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</si>
  <si>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</si>
  <si>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</si>
  <si>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</si>
  <si>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</si>
  <si>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</si>
  <si>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</si>
  <si>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</si>
  <si>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</si>
  <si>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</si>
  <si>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</si>
  <si>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</si>
  <si>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</si>
  <si>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</si>
  <si>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</si>
  <si>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</si>
  <si>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</si>
  <si>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</si>
  <si>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</si>
  <si>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</si>
  <si>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</si>
  <si>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</si>
  <si>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</si>
  <si>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</si>
  <si>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</si>
  <si>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</si>
  <si>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</si>
  <si>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</si>
  <si>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</si>
  <si>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</si>
  <si>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</si>
  <si>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</si>
  <si>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</si>
  <si>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</si>
  <si>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</si>
  <si>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</si>
  <si>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</si>
  <si>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</si>
  <si>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</si>
  <si>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</si>
  <si>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</si>
  <si>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</si>
  <si>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</si>
  <si>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</si>
  <si>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</si>
  <si>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</si>
  <si>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</si>
  <si>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</si>
  <si>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</si>
  <si>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</si>
  <si>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</si>
  <si>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</si>
  <si>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</si>
  <si>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</si>
  <si>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</si>
  <si>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</si>
  <si>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</si>
  <si>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</si>
  <si>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</si>
  <si>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</si>
  <si>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</si>
  <si>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</si>
  <si>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</si>
  <si>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</si>
  <si>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</si>
  <si>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</si>
  <si>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</si>
  <si>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</si>
  <si>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</si>
  <si>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</si>
  <si>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</si>
  <si>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</si>
  <si>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</si>
  <si>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</si>
  <si>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</si>
  <si>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</si>
  <si>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</si>
  <si>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</si>
  <si>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</si>
  <si>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</si>
  <si>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</si>
  <si>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</si>
  <si>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</si>
  <si>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</si>
  <si>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</si>
  <si>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</si>
  <si>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</si>
  <si>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</si>
  <si>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</si>
  <si>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</si>
  <si>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</si>
  <si>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</si>
  <si>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</si>
  <si>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</si>
  <si>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</si>
  <si>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</si>
  <si>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</si>
  <si>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</si>
  <si>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</si>
  <si>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</si>
  <si>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</si>
  <si>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</si>
  <si>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</si>
  <si>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</si>
  <si>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</si>
  <si>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</si>
  <si>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</si>
  <si>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</si>
  <si>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</si>
  <si>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</si>
  <si>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</si>
  <si>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</si>
  <si>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</si>
  <si>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</si>
  <si>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</si>
  <si>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</si>
  <si>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</si>
  <si>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</si>
  <si>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</si>
  <si>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</si>
  <si>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</si>
  <si>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</si>
  <si>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</si>
  <si>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</si>
  <si>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</si>
  <si>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</si>
  <si>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</si>
  <si>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</si>
  <si>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</si>
  <si>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</si>
  <si>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</si>
  <si>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</si>
  <si>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</si>
  <si>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</si>
  <si>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</si>
  <si>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</si>
  <si>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</si>
  <si>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</si>
  <si>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</si>
  <si>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</si>
  <si>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</si>
  <si>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</si>
  <si>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</si>
  <si>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</si>
  <si>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</si>
  <si>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</si>
  <si>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</si>
  <si>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</si>
  <si>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</si>
  <si>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</si>
  <si>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</si>
  <si>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</si>
  <si>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</si>
  <si>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</si>
  <si>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</si>
  <si>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</si>
  <si>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</si>
  <si>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</si>
  <si>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</si>
  <si>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</si>
  <si>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</si>
  <si>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</si>
  <si>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</si>
  <si>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</si>
  <si>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</si>
  <si>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</si>
  <si>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</si>
  <si>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</si>
  <si>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</si>
  <si>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</si>
  <si>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</si>
  <si>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</si>
  <si>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</si>
  <si>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</si>
  <si>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</si>
  <si>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</si>
  <si>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</si>
  <si>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</si>
  <si>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</si>
  <si>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</si>
  <si>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</si>
  <si>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</si>
  <si>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</si>
  <si>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</si>
  <si>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</si>
  <si>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</si>
  <si>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</si>
  <si>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</si>
  <si>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</si>
  <si>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</si>
  <si>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</si>
  <si>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</si>
  <si>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</si>
  <si>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</si>
  <si>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</si>
  <si>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</si>
  <si>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</si>
  <si>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</si>
  <si>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</si>
  <si>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</si>
  <si>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</si>
  <si>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</si>
  <si>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</si>
  <si>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</si>
  <si>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</si>
  <si>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</si>
  <si>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</si>
  <si>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</si>
  <si>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</si>
  <si>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</si>
  <si>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</si>
  <si>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</si>
  <si>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</si>
  <si>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</si>
  <si>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</si>
  <si>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</si>
  <si>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</si>
  <si>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</si>
  <si>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</si>
  <si>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</si>
  <si>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</si>
  <si>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</si>
  <si>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</si>
  <si>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</si>
  <si>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</si>
  <si>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</si>
  <si>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</si>
  <si>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</si>
  <si>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</si>
  <si>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</si>
  <si>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</si>
  <si>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</si>
  <si>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</si>
  <si>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</si>
  <si>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</si>
  <si>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</si>
  <si>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</si>
  <si>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</si>
  <si>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</si>
  <si>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</si>
  <si>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</si>
  <si>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</si>
  <si>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</si>
  <si>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</si>
  <si>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</si>
  <si>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</si>
  <si>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</si>
  <si>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</si>
  <si>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</si>
  <si>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</si>
  <si>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</si>
  <si>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</si>
  <si>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</si>
  <si>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</si>
  <si>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</si>
  <si>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</si>
  <si>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</si>
  <si>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</si>
  <si>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</si>
  <si>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</si>
  <si>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</si>
  <si>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</si>
  <si>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</si>
  <si>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</si>
  <si>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</si>
  <si>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</si>
  <si>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</si>
  <si>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</si>
  <si>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</si>
  <si>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</si>
  <si>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</si>
  <si>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</si>
  <si>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</si>
  <si>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</si>
  <si>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</si>
  <si>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</si>
  <si>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</si>
  <si>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</si>
  <si>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</si>
  <si>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</si>
  <si>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</si>
  <si>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</si>
  <si>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</si>
  <si>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</si>
  <si>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</si>
  <si>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</si>
  <si>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</si>
  <si>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</si>
  <si>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</si>
  <si>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</si>
  <si>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</si>
  <si>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</si>
  <si>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</si>
  <si>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</si>
  <si>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</si>
  <si>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</si>
  <si>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</si>
  <si>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</si>
  <si>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</si>
  <si>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</si>
  <si>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</si>
  <si>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</si>
  <si>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</si>
  <si>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</si>
  <si>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</si>
  <si>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</si>
  <si>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</si>
  <si>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</si>
  <si>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</si>
  <si>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</si>
  <si>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</si>
  <si>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</si>
  <si>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</si>
  <si>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</si>
  <si>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</si>
  <si>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</si>
  <si>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</si>
  <si>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</si>
  <si>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</si>
  <si>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</si>
  <si>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</si>
  <si>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</si>
  <si>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</si>
  <si>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</si>
  <si>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</si>
  <si>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</si>
  <si>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</si>
  <si>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</si>
  <si>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</si>
  <si>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</si>
  <si>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</si>
  <si>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</si>
  <si>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</si>
  <si>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</si>
  <si>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</si>
  <si>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</si>
  <si>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</si>
  <si>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</si>
  <si>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</si>
  <si>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</si>
  <si>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</si>
  <si>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</si>
  <si>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</si>
  <si>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</si>
  <si>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</si>
  <si>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</si>
  <si>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</si>
  <si>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</si>
  <si>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</si>
  <si>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</si>
  <si>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</si>
  <si>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</si>
  <si>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</si>
  <si>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</si>
  <si>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</si>
  <si>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</si>
  <si>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</si>
  <si>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</si>
  <si>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</si>
  <si>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</si>
  <si>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</si>
  <si>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</si>
  <si>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</si>
  <si>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</si>
  <si>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</si>
  <si>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</si>
  <si>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</si>
  <si>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</si>
  <si>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</si>
  <si>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</si>
  <si>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</si>
  <si>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</si>
  <si>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</si>
  <si>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</si>
  <si>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</si>
  <si>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</si>
  <si>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</si>
  <si>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</si>
  <si>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</si>
  <si>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</si>
  <si>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</si>
  <si>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</si>
  <si>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</si>
  <si>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</si>
  <si>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</si>
  <si>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</si>
  <si>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</si>
  <si>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</si>
  <si>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</si>
  <si>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</si>
  <si>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</si>
  <si>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</si>
  <si>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</si>
  <si>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</si>
  <si>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</si>
  <si>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</si>
  <si>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</si>
  <si>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</si>
  <si>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</si>
  <si>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</si>
  <si>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</si>
  <si>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</si>
  <si>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</si>
  <si>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</si>
  <si>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</si>
  <si>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</si>
  <si>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</si>
  <si>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</si>
  <si>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</si>
  <si>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</si>
  <si>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</si>
  <si>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</si>
  <si>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</si>
  <si>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</si>
  <si>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</si>
  <si>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</si>
  <si>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</si>
  <si>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</si>
  <si>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</si>
  <si>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</si>
  <si>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</si>
  <si>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</si>
  <si>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</si>
  <si>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</si>
  <si>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</si>
  <si>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</si>
  <si>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</si>
  <si>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</si>
  <si>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</si>
  <si>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</si>
  <si>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</si>
  <si>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</si>
  <si>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</si>
  <si>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</si>
  <si>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</si>
  <si>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</si>
  <si>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</si>
  <si>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</si>
  <si>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</si>
  <si>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</si>
  <si>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</si>
  <si>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</si>
  <si>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</si>
  <si>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</si>
  <si>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</si>
  <si>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</si>
  <si>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</si>
  <si>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</si>
  <si>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</si>
  <si>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</si>
  <si>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</si>
  <si>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</si>
  <si>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</si>
  <si>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</si>
  <si>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</si>
  <si>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</si>
  <si>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</si>
  <si>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</si>
  <si>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</si>
  <si>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</si>
  <si>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</si>
  <si>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</si>
  <si>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</si>
  <si>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</si>
  <si>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</si>
  <si>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</si>
  <si>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</si>
  <si>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</si>
  <si>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</si>
  <si>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</si>
  <si>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</si>
  <si>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</si>
  <si>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</si>
  <si>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</si>
  <si>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</si>
  <si>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</si>
  <si>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</si>
  <si>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</si>
  <si>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</si>
  <si>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</si>
  <si>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</si>
  <si>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</si>
  <si>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</si>
  <si>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</si>
  <si>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</si>
  <si>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</si>
  <si>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</si>
  <si>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</si>
  <si>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</si>
  <si>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</si>
  <si>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</si>
  <si>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</si>
  <si>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</si>
  <si>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</si>
  <si>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</si>
  <si>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</si>
  <si>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</si>
  <si>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</si>
  <si>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</si>
  <si>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</si>
  <si>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</si>
  <si>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</si>
  <si>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</si>
  <si>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</si>
  <si>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</si>
  <si>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</si>
  <si>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</si>
  <si>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</si>
  <si>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</si>
  <si>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</si>
  <si>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</si>
  <si>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</si>
  <si>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</si>
  <si>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</si>
  <si>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</si>
  <si>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</si>
  <si>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</si>
  <si>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</si>
  <si>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</si>
  <si>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</si>
  <si>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</si>
  <si>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</si>
  <si>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</si>
  <si>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</si>
  <si>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</si>
  <si>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</si>
  <si>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</si>
  <si>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</si>
  <si>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</si>
  <si>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</si>
  <si>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</si>
  <si>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</si>
  <si>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</si>
  <si>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</si>
  <si>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</si>
  <si>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</si>
  <si>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</si>
  <si>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</si>
  <si>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</si>
  <si>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</si>
  <si>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</si>
  <si>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</si>
  <si>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</si>
  <si>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</si>
  <si>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</si>
  <si>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</si>
  <si>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</si>
  <si>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</si>
  <si>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</si>
  <si>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</si>
  <si>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</si>
  <si>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</si>
  <si>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</si>
  <si>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</si>
  <si>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</si>
  <si>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</si>
  <si>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</si>
  <si>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</si>
  <si>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</si>
  <si>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</si>
  <si>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</si>
  <si>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</si>
  <si>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</si>
  <si>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</si>
  <si>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</si>
  <si>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</si>
  <si>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</si>
  <si>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</si>
  <si>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</si>
  <si>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</si>
  <si>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</si>
  <si>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</si>
  <si>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</si>
  <si>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</si>
  <si>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</si>
  <si>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</si>
  <si>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</si>
  <si>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</si>
  <si>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</si>
  <si>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</si>
  <si>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</si>
  <si>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</si>
  <si>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</si>
  <si>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</si>
  <si>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</si>
  <si>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</si>
  <si>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</si>
  <si>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</si>
  <si>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</si>
  <si>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</si>
  <si>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</si>
  <si>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</si>
  <si>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</si>
  <si>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</si>
  <si>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</si>
  <si>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</si>
  <si>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</si>
  <si>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</si>
  <si>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</si>
  <si>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</si>
  <si>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</si>
  <si>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</si>
  <si>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</si>
  <si>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</si>
  <si>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</si>
  <si>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</si>
  <si>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</si>
  <si>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</si>
  <si>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</si>
  <si>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</si>
  <si>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</si>
  <si>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</si>
  <si>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</si>
  <si>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</si>
  <si>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</si>
  <si>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</si>
  <si>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</si>
  <si>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</si>
  <si>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</si>
  <si>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</si>
  <si>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</si>
  <si>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</si>
  <si>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</si>
  <si>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</si>
  <si>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</si>
  <si>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</si>
  <si>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</si>
  <si>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</si>
  <si>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</si>
  <si>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</si>
  <si>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</si>
  <si>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</si>
  <si>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</si>
  <si>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</si>
  <si>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</si>
  <si>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</si>
  <si>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</si>
  <si>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</si>
  <si>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</si>
  <si>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</si>
  <si>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</si>
  <si>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</si>
  <si>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</si>
  <si>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</si>
  <si>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</si>
  <si>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</si>
  <si>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</si>
  <si>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</si>
  <si>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</si>
  <si>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</si>
  <si>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</si>
  <si>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</si>
  <si>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</si>
  <si>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</si>
  <si>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</si>
  <si>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</si>
  <si>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</si>
  <si>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</si>
  <si>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</si>
  <si>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</si>
  <si>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</si>
  <si>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</si>
  <si>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</si>
  <si>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</si>
  <si>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</si>
  <si>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</si>
  <si>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</si>
  <si>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</si>
  <si>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</si>
  <si>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</si>
  <si>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</si>
  <si>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</si>
  <si>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</si>
  <si>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</si>
  <si>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</si>
  <si>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</si>
  <si>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</si>
  <si>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</si>
  <si>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</si>
  <si>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</si>
  <si>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</si>
  <si>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</si>
  <si>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</si>
  <si>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</si>
  <si>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</si>
  <si>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</si>
  <si>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</si>
  <si>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</si>
  <si>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</si>
  <si>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</si>
  <si>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</si>
  <si>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</si>
  <si>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</si>
  <si>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</si>
  <si>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</si>
  <si>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</si>
  <si>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</si>
  <si>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</si>
  <si>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</si>
  <si>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</si>
  <si>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</si>
  <si>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</si>
  <si>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</si>
  <si>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</si>
  <si>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</si>
  <si>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</si>
  <si>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</si>
  <si>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</si>
  <si>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</si>
  <si>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</si>
  <si>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</si>
  <si>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</si>
  <si>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</si>
  <si>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</si>
  <si>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</si>
  <si>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</si>
  <si>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</si>
  <si>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</si>
  <si>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</si>
  <si>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</si>
  <si>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</si>
  <si>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</si>
  <si>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</si>
  <si>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</si>
  <si>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</si>
  <si>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</si>
  <si>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</si>
  <si>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</si>
  <si>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</si>
  <si>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</si>
  <si>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</si>
  <si>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</si>
  <si>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</si>
  <si>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</si>
  <si>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</si>
  <si>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</si>
  <si>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</si>
  <si>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</si>
  <si>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</si>
  <si>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</si>
  <si>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</si>
  <si>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</si>
  <si>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</si>
  <si>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</si>
  <si>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</si>
  <si>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</si>
  <si>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</si>
  <si>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</si>
  <si>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</si>
  <si>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</si>
  <si>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</si>
  <si>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</si>
  <si>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</si>
  <si>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</si>
  <si>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</si>
  <si>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</si>
  <si>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</si>
  <si>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</si>
  <si>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</si>
  <si>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</si>
  <si>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</si>
  <si>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</si>
  <si>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</si>
  <si>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</si>
  <si>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</si>
  <si>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</si>
  <si>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</si>
  <si>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</si>
  <si>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</si>
  <si>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</si>
  <si>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</si>
  <si>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</si>
  <si>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</si>
  <si>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</si>
  <si>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</si>
  <si>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</si>
  <si>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</si>
  <si>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</si>
  <si>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</si>
  <si>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</si>
  <si>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</si>
  <si>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</si>
  <si>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</si>
  <si>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</si>
  <si>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</si>
  <si>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</si>
  <si>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</si>
  <si>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</si>
  <si>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</si>
  <si>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</si>
  <si>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</si>
  <si>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</si>
  <si>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</si>
  <si>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</si>
  <si>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</si>
  <si>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</si>
  <si>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</si>
  <si>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</si>
  <si>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</si>
  <si>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</si>
  <si>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</si>
  <si>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</si>
  <si>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</si>
  <si>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</si>
  <si>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</si>
  <si>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</si>
  <si>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</si>
  <si>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</si>
  <si>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</si>
  <si>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</si>
  <si>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</si>
  <si>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</si>
  <si>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</si>
  <si>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</si>
  <si>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</si>
  <si>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</si>
  <si>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</si>
  <si>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</si>
  <si>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</si>
  <si>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</si>
  <si>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</si>
  <si>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</si>
  <si>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</si>
  <si>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</si>
  <si>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</si>
  <si>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</si>
  <si>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</si>
  <si>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</si>
  <si>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</si>
  <si>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</si>
  <si>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</si>
  <si>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</si>
  <si>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</si>
  <si>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</si>
  <si>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</si>
  <si>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</si>
  <si>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</si>
  <si>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</si>
  <si>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</si>
  <si>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</si>
  <si>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</si>
  <si>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</si>
  <si>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</si>
  <si>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</si>
  <si>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</si>
  <si>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</si>
  <si>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</si>
  <si>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</si>
  <si>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</si>
  <si>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</si>
  <si>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</si>
  <si>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</si>
  <si>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</si>
  <si>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</si>
  <si>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</si>
  <si>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</si>
  <si>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</si>
  <si>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</si>
  <si>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</si>
  <si>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</si>
  <si>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</si>
  <si>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</si>
  <si>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</si>
  <si>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</si>
  <si>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</si>
  <si>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</si>
  <si>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</si>
  <si>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</si>
  <si>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</si>
  <si>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</si>
  <si>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</si>
  <si>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</si>
  <si>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</si>
  <si>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</si>
  <si>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</si>
  <si>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</si>
  <si>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</si>
  <si>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</si>
  <si>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</si>
  <si>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</si>
  <si>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</si>
  <si>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</si>
  <si>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</si>
  <si>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</si>
  <si>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</si>
  <si>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</si>
  <si>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</si>
  <si>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</si>
  <si>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</si>
  <si>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</si>
  <si>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</si>
  <si>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</si>
  <si>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</si>
  <si>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</si>
  <si>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</si>
  <si>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</si>
  <si>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</si>
  <si>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</si>
  <si>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</si>
  <si>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</si>
  <si>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</si>
  <si>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</si>
  <si>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</si>
  <si>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</si>
  <si>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</si>
  <si>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</si>
  <si>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</si>
  <si>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</si>
  <si>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</si>
  <si>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</si>
  <si>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</si>
  <si>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</si>
  <si>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</si>
  <si>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</si>
  <si>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</si>
  <si>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</si>
  <si>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</si>
  <si>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</si>
  <si>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</si>
  <si>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</si>
  <si>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</si>
  <si>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</si>
  <si>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</si>
  <si>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</si>
  <si>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</si>
  <si>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</si>
  <si>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</si>
  <si>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</si>
  <si>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</si>
  <si>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</si>
  <si>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</si>
  <si>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</si>
  <si>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</si>
  <si>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</si>
  <si>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</si>
  <si>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</si>
  <si>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</si>
  <si>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</si>
  <si>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</si>
  <si>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</si>
  <si>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</si>
  <si>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</si>
  <si>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</si>
  <si>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</si>
  <si>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</si>
  <si>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</si>
  <si>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</si>
  <si>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</si>
  <si>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</si>
  <si>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</si>
  <si>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</si>
  <si>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</si>
  <si>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</si>
  <si>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</si>
  <si>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</si>
  <si>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</si>
  <si>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</si>
  <si>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</si>
  <si>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</si>
  <si>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</si>
  <si>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</si>
  <si>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</si>
  <si>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</si>
  <si>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</si>
  <si>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</si>
  <si>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</si>
  <si>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</si>
  <si>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</si>
  <si>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</si>
  <si>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</si>
  <si>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</si>
  <si>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</si>
  <si>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</si>
  <si>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</si>
  <si>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</si>
  <si>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</si>
  <si>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</si>
  <si>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</si>
  <si>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</si>
  <si>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</si>
  <si>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</si>
  <si>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</si>
  <si>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</si>
  <si>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</si>
  <si>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</si>
  <si>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</si>
  <si>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</si>
  <si>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</si>
  <si>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</si>
  <si>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</si>
  <si>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</si>
  <si>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</si>
  <si>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</si>
  <si>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</si>
  <si>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</si>
  <si>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</si>
  <si>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</si>
  <si>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</si>
  <si>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</si>
  <si>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</si>
  <si>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</si>
  <si>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</si>
  <si>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</si>
  <si>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</si>
  <si>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</si>
  <si>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</si>
  <si>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</si>
  <si>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</si>
  <si>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</si>
  <si>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</si>
  <si>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</si>
  <si>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</si>
  <si>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</si>
  <si>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</si>
  <si>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</si>
  <si>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</si>
  <si>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</si>
  <si>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</si>
  <si>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</si>
  <si>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</si>
  <si>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</si>
  <si>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</si>
  <si>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</si>
  <si>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</si>
  <si>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</si>
  <si>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</si>
  <si>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</si>
  <si>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</si>
  <si>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</si>
  <si>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</si>
  <si>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</si>
  <si>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</si>
  <si>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</si>
  <si>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</si>
  <si>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</si>
  <si>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</si>
  <si>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</si>
  <si>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</si>
  <si>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</si>
  <si>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</si>
  <si>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</si>
  <si>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</si>
  <si>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</si>
  <si>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</si>
  <si>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</si>
  <si>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</si>
  <si>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</si>
  <si>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</si>
  <si>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</si>
  <si>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</si>
  <si>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</si>
  <si>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</si>
  <si>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</si>
  <si>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</si>
  <si>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</si>
  <si>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</si>
  <si>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</si>
  <si>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</si>
  <si>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</si>
  <si>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</si>
  <si>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</si>
  <si>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</si>
  <si>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</si>
  <si>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</si>
  <si>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</si>
  <si>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</si>
  <si>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</si>
  <si>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</si>
  <si>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</si>
  <si>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</si>
  <si>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</si>
  <si>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</si>
  <si>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</si>
  <si>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</si>
  <si>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</si>
  <si>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</si>
  <si>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</si>
  <si>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</si>
  <si>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</si>
  <si>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</si>
  <si>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</si>
  <si>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</si>
  <si>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</si>
  <si>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</si>
  <si>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</si>
  <si>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</si>
  <si>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</si>
  <si>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</si>
  <si>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</si>
  <si>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</si>
  <si>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</si>
  <si>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</si>
  <si>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</si>
  <si>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</si>
  <si>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</si>
  <si>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</si>
  <si>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</si>
  <si>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</si>
  <si>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</si>
  <si>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</si>
  <si>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</si>
  <si>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</si>
  <si>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</si>
  <si>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</si>
  <si>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</si>
  <si>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</si>
  <si>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</si>
  <si>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</si>
  <si>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</si>
  <si>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</si>
  <si>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</si>
  <si>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</si>
  <si>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</si>
  <si>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</si>
  <si>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</si>
  <si>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</si>
  <si>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</si>
  <si>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</si>
  <si>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</si>
  <si>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</si>
  <si>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</si>
  <si>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</si>
  <si>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</si>
  <si>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</si>
  <si>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</si>
  <si>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</si>
  <si>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</si>
  <si>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</si>
  <si>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</si>
  <si>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</si>
  <si>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</si>
  <si>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</si>
  <si>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</si>
  <si>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</si>
  <si>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</si>
  <si>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</si>
  <si>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</si>
  <si>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</si>
  <si>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</si>
  <si>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</si>
  <si>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</si>
  <si>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</si>
  <si>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</si>
  <si>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</si>
  <si>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</si>
  <si>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</si>
  <si>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</si>
  <si>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</si>
  <si>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</si>
  <si>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</si>
  <si>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</si>
  <si>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</si>
  <si>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</si>
  <si>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</si>
  <si>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</si>
  <si>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</si>
  <si>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</si>
  <si>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</si>
  <si>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</si>
  <si>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</si>
  <si>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</si>
  <si>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</si>
  <si>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</si>
  <si>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</si>
  <si>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</si>
  <si>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</si>
  <si>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</si>
  <si>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</si>
  <si>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</si>
  <si>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</si>
  <si>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</si>
  <si>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</si>
  <si>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</si>
  <si>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</si>
  <si>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</si>
  <si>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</si>
  <si>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</si>
  <si>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</si>
  <si>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</si>
  <si>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</si>
  <si>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</si>
  <si>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</si>
  <si>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</si>
  <si>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</si>
  <si>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</si>
  <si>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</si>
  <si>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</si>
  <si>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</si>
  <si>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</si>
  <si>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</si>
  <si>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</si>
  <si>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</si>
  <si>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</si>
  <si>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</si>
  <si>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</si>
  <si>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</si>
  <si>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</si>
  <si>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</si>
  <si>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</si>
  <si>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</si>
  <si>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</si>
  <si>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</si>
  <si>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</si>
  <si>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</si>
  <si>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</si>
  <si>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</si>
  <si>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</si>
  <si>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</si>
  <si>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</si>
  <si>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</si>
  <si>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</si>
  <si>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</si>
  <si>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</si>
  <si>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</si>
  <si>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</si>
  <si>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</si>
  <si>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</si>
  <si>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</si>
  <si>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</si>
  <si>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</si>
  <si>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</si>
  <si>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</si>
  <si>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</si>
  <si>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</si>
  <si>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</si>
  <si>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</si>
  <si>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</si>
  <si>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</si>
  <si>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</si>
  <si>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</si>
  <si>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</si>
  <si>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</si>
  <si>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</si>
  <si>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</si>
  <si>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</si>
  <si>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</si>
  <si>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</si>
  <si>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</si>
  <si>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</si>
  <si>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</si>
  <si>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</si>
  <si>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</si>
  <si>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</si>
  <si>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</si>
  <si>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</si>
  <si>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</si>
  <si>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</si>
  <si>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</si>
  <si>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</si>
  <si>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</si>
  <si>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</si>
  <si>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</si>
  <si>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</si>
  <si>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</si>
  <si>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</si>
  <si>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</si>
  <si>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</si>
  <si>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</si>
  <si>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</si>
  <si>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</si>
  <si>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</si>
  <si>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</si>
  <si>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</si>
  <si>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</si>
  <si>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</si>
  <si>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</si>
  <si>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</si>
  <si>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</si>
  <si>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</si>
  <si>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</si>
  <si>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</si>
  <si>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</si>
  <si>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</si>
  <si>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</si>
  <si>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</si>
  <si>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</si>
  <si>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</si>
  <si>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</si>
  <si>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</si>
  <si>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</si>
  <si>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</si>
  <si>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</si>
  <si>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</si>
  <si>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</si>
  <si>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</si>
  <si>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</si>
  <si>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</si>
  <si>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</si>
  <si>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</si>
  <si>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</si>
  <si>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</si>
  <si>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</si>
  <si>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</si>
  <si>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</si>
  <si>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</si>
  <si>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</si>
  <si>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</si>
  <si>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</si>
  <si>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</si>
  <si>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</si>
  <si>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</si>
  <si>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</si>
  <si>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</si>
  <si>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</si>
  <si>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</si>
  <si>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</si>
  <si>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</si>
  <si>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</si>
  <si>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</si>
  <si>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</si>
  <si>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</si>
  <si>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</si>
  <si>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</si>
  <si>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</si>
  <si>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</si>
  <si>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</si>
  <si>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</si>
  <si>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</si>
  <si>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</si>
  <si>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</si>
  <si>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</si>
  <si>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</si>
  <si>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</si>
  <si>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</si>
  <si>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</si>
  <si>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</si>
  <si>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</si>
  <si>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</si>
  <si>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</si>
  <si>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</si>
  <si>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</si>
  <si>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</si>
  <si>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</si>
  <si>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</si>
  <si>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</si>
  <si>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</si>
  <si>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</si>
  <si>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</si>
  <si>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</si>
  <si>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</si>
  <si>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</si>
  <si>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</si>
  <si>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</si>
  <si>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</si>
  <si>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</si>
  <si>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</si>
  <si>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</si>
  <si>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</si>
  <si>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</si>
  <si>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</si>
  <si>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</si>
  <si>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</si>
  <si>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</si>
  <si>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</si>
  <si>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</si>
  <si>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</si>
  <si>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</si>
  <si>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</si>
  <si>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</si>
  <si>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</si>
  <si>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</si>
  <si>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</si>
  <si>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</si>
  <si>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</si>
  <si>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</si>
  <si>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</si>
  <si>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</si>
  <si>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</si>
  <si>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</si>
  <si>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</si>
  <si>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</si>
  <si>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</si>
  <si>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</si>
  <si>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</si>
  <si>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</si>
  <si>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</si>
  <si>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</si>
  <si>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</si>
  <si>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</si>
  <si>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</si>
  <si>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</si>
  <si>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</si>
  <si>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</si>
  <si>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</si>
  <si>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</si>
  <si>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</si>
  <si>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</si>
  <si>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</si>
  <si>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</si>
  <si>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</si>
  <si>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</si>
  <si>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</si>
  <si>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</si>
  <si>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</si>
  <si>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</si>
  <si>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</si>
  <si>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</si>
  <si>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</si>
  <si>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</si>
  <si>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</si>
  <si>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</si>
  <si>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</si>
  <si>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</si>
  <si>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</si>
  <si>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</si>
  <si>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</si>
  <si>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</si>
  <si>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</si>
  <si>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</si>
  <si>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</si>
  <si>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</si>
  <si>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</si>
  <si>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</si>
  <si>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</si>
  <si>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</si>
  <si>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</si>
  <si>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</si>
  <si>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</si>
  <si>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</si>
  <si>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</si>
  <si>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</si>
  <si>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</si>
  <si>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</si>
  <si>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</si>
  <si>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</si>
  <si>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</si>
  <si>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</si>
  <si>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</si>
  <si>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</si>
  <si>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</si>
  <si>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</si>
  <si>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</si>
  <si>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</si>
  <si>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</si>
  <si>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</si>
  <si>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</si>
  <si>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</si>
  <si>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</si>
  <si>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</si>
  <si>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</si>
  <si>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</si>
  <si>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</si>
  <si>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</si>
  <si>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</si>
  <si>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</si>
  <si>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</si>
  <si>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</si>
  <si>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</si>
  <si>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</si>
  <si>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</si>
  <si>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</si>
  <si>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</si>
  <si>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</si>
  <si>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</si>
  <si>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</si>
  <si>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</si>
  <si>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</si>
  <si>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</si>
  <si>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</si>
  <si>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</si>
  <si>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</si>
  <si>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</si>
  <si>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</si>
  <si>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</si>
  <si>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</si>
  <si>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</si>
  <si>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</si>
  <si>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</si>
  <si>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</si>
  <si>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</si>
  <si>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</si>
  <si>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</si>
  <si>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</si>
  <si>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</si>
  <si>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</si>
  <si>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</si>
  <si>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</si>
  <si>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</si>
  <si>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</si>
  <si>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</si>
  <si>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</si>
  <si>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</si>
  <si>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</si>
  <si>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</si>
  <si>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</si>
  <si>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</si>
  <si>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</si>
  <si>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</si>
  <si>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</si>
  <si>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</si>
  <si>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</si>
  <si>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</si>
  <si>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</si>
  <si>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</si>
  <si>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</si>
  <si>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</si>
  <si>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</si>
  <si>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</si>
  <si>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</si>
  <si>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</si>
  <si>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</si>
  <si>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</si>
  <si>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</si>
  <si>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</si>
  <si>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</si>
  <si>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</si>
  <si>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</si>
  <si>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</si>
  <si>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</si>
  <si>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</si>
  <si>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</si>
  <si>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</si>
  <si>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</si>
  <si>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</si>
  <si>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</si>
  <si>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</si>
  <si>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</si>
  <si>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</si>
  <si>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</si>
  <si>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</si>
  <si>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</si>
  <si>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</si>
  <si>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</si>
  <si>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</si>
  <si>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</si>
  <si>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</si>
  <si>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</si>
  <si>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</si>
  <si>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</si>
  <si>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</si>
  <si>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</si>
  <si>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</si>
  <si>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</si>
  <si>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</si>
  <si>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</si>
  <si>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</si>
  <si>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</si>
  <si>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</si>
  <si>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</si>
  <si>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</si>
  <si>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</si>
  <si>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</si>
  <si>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</si>
  <si>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</si>
  <si>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</si>
  <si>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</si>
  <si>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</si>
  <si>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</si>
  <si>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</si>
  <si>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</si>
  <si>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</si>
  <si>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</si>
  <si>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</si>
  <si>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</si>
  <si>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</si>
  <si>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</si>
  <si>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</si>
  <si>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</si>
  <si>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</si>
  <si>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</si>
  <si>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</si>
  <si>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</si>
  <si>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</si>
  <si>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</si>
  <si>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</si>
  <si>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</si>
  <si>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</si>
  <si>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</si>
  <si>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</si>
  <si>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</si>
  <si>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</si>
  <si>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</si>
  <si>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</si>
  <si>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</si>
  <si>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</si>
  <si>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</si>
  <si>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</si>
  <si>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</si>
  <si>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</si>
  <si>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</si>
  <si>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</si>
  <si>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</si>
  <si>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</si>
  <si>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</si>
  <si>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</si>
  <si>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</si>
  <si>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</si>
  <si>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</si>
  <si>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</si>
  <si>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</si>
  <si>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</si>
  <si>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</si>
  <si>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</si>
  <si>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</si>
  <si>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</si>
  <si>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</si>
  <si>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</si>
  <si>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</si>
  <si>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</si>
  <si>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</si>
  <si>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</si>
  <si>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</si>
  <si>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</si>
  <si>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</si>
  <si>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</si>
  <si>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</si>
  <si>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</si>
  <si>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</si>
  <si>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</si>
  <si>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</si>
  <si>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</si>
  <si>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</si>
  <si>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</si>
  <si>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</si>
  <si>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</si>
  <si>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</si>
  <si>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</si>
  <si>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</si>
  <si>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</si>
  <si>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</si>
  <si>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</si>
  <si>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</si>
  <si>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</si>
  <si>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</si>
  <si>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</si>
  <si>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</si>
  <si>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</si>
  <si>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</si>
  <si>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</si>
  <si>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</si>
  <si>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</si>
  <si>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</si>
  <si>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</si>
  <si>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</si>
  <si>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</si>
  <si>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</si>
  <si>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</si>
  <si>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</si>
  <si>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</si>
  <si>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</si>
  <si>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</si>
  <si>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</si>
  <si>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</si>
  <si>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</si>
  <si>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</si>
  <si>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</si>
  <si>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</si>
  <si>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</si>
  <si>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</si>
  <si>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</si>
  <si>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</si>
  <si>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</si>
  <si>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</si>
  <si>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</si>
  <si>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</si>
  <si>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</si>
  <si>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</si>
  <si>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</si>
  <si>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</si>
  <si>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</si>
  <si>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</si>
  <si>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</si>
  <si>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</si>
  <si>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</si>
  <si>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</si>
  <si>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</si>
  <si>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</si>
  <si>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</si>
  <si>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</si>
  <si>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</si>
  <si>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</si>
  <si>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</si>
  <si>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</si>
  <si>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</si>
  <si>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</si>
  <si>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</si>
  <si>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</si>
  <si>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</si>
  <si>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</si>
  <si>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</si>
  <si>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</si>
  <si>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</si>
  <si>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</si>
  <si>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</si>
  <si>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</si>
  <si>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</si>
  <si>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</si>
  <si>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</si>
  <si>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</si>
  <si>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</si>
  <si>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</si>
  <si>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</si>
  <si>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</si>
  <si>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</si>
  <si>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</si>
  <si>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</si>
  <si>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</si>
  <si>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</si>
  <si>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</si>
  <si>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</si>
  <si>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</si>
  <si>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</si>
  <si>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</si>
  <si>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</si>
  <si>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</si>
  <si>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</si>
  <si>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</si>
  <si>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</si>
  <si>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</si>
  <si>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</si>
  <si>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</si>
  <si>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</si>
  <si>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</si>
  <si>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</si>
  <si>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</si>
  <si>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</si>
  <si>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</si>
  <si>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</si>
  <si>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</si>
  <si>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</si>
  <si>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</si>
  <si>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</si>
  <si>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</si>
  <si>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</si>
  <si>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</si>
  <si>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</si>
  <si>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</si>
  <si>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</si>
  <si>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</si>
  <si>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</si>
  <si>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</si>
  <si>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</si>
  <si>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</si>
  <si>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</si>
  <si>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</si>
  <si>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</si>
  <si>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</si>
  <si>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</si>
  <si>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</si>
  <si>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</si>
  <si>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</si>
  <si>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</si>
  <si>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</si>
  <si>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</si>
  <si>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</si>
  <si>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</si>
  <si>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</si>
  <si>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</si>
  <si>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</si>
  <si>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</si>
  <si>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</si>
  <si>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</si>
  <si>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</si>
  <si>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</si>
  <si>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</si>
  <si>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</si>
  <si>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</si>
  <si>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</si>
  <si>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</si>
  <si>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</si>
  <si>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</si>
  <si>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</si>
  <si>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</si>
  <si>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</si>
  <si>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</si>
  <si>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</si>
  <si>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</si>
  <si>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</si>
  <si>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</si>
  <si>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</si>
  <si>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</si>
  <si>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</si>
  <si>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</si>
  <si>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</si>
  <si>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</si>
  <si>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</si>
  <si>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</si>
  <si>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</si>
  <si>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</si>
  <si>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</si>
  <si>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</si>
  <si>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</si>
  <si>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</si>
  <si>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</si>
  <si>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</si>
  <si>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</si>
  <si>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</si>
  <si>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</si>
  <si>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</si>
  <si>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</si>
  <si>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</si>
  <si>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</si>
  <si>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</si>
  <si>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</si>
  <si>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</si>
  <si>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</si>
  <si>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</si>
  <si>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</si>
  <si>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</si>
  <si>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</si>
  <si>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</si>
  <si>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</si>
  <si>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</si>
  <si>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</si>
  <si>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</si>
  <si>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</si>
  <si>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</si>
  <si>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</si>
  <si>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</si>
  <si>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</si>
  <si>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</si>
  <si>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</si>
  <si>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</si>
  <si>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</si>
  <si>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</si>
  <si>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</si>
  <si>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</si>
  <si>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</si>
  <si>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</si>
  <si>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</si>
  <si>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</si>
  <si>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</si>
  <si>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</si>
  <si>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</si>
  <si>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</si>
  <si>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</si>
  <si>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</si>
  <si>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</si>
  <si>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</si>
  <si>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</si>
  <si>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</si>
  <si>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</si>
  <si>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</si>
  <si>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</si>
  <si>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</si>
  <si>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</si>
  <si>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</si>
  <si>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</si>
  <si>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</si>
  <si>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</si>
  <si>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</si>
  <si>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</si>
  <si>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</si>
  <si>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</si>
  <si>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</si>
  <si>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</si>
  <si>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</si>
  <si>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</si>
  <si>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</si>
  <si>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</si>
  <si>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</si>
  <si>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</si>
  <si>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</si>
  <si>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</si>
  <si>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</si>
  <si>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</si>
  <si>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</si>
  <si>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</si>
  <si>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</si>
  <si>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</si>
  <si>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</si>
  <si>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</si>
  <si>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</si>
  <si>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</si>
  <si>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</si>
  <si>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</si>
  <si>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</si>
  <si>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</si>
  <si>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</si>
  <si>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</si>
  <si>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</si>
  <si>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</si>
  <si>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</si>
  <si>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</si>
  <si>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</si>
  <si>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</si>
  <si>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</si>
  <si>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</si>
  <si>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</si>
  <si>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</si>
  <si>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</si>
  <si>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</si>
  <si>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</si>
  <si>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</si>
  <si>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</si>
  <si>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</si>
  <si>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</si>
  <si>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</si>
  <si>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</si>
  <si>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</si>
  <si>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</si>
  <si>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</si>
  <si>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</si>
  <si>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</si>
  <si>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</si>
  <si>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</si>
  <si>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</si>
  <si>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</si>
  <si>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</si>
  <si>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</si>
  <si>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</si>
  <si>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</si>
  <si>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</si>
  <si>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</si>
  <si>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</si>
  <si>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</si>
  <si>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</si>
  <si>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</si>
  <si>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</si>
  <si>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</si>
  <si>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</si>
  <si>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</si>
  <si>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</si>
  <si>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</si>
  <si>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</si>
  <si>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</si>
  <si>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</si>
  <si>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</si>
  <si>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</si>
  <si>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</si>
  <si>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</si>
  <si>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</si>
  <si>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</si>
  <si>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</si>
  <si>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</si>
  <si>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</si>
  <si>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</si>
  <si>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</si>
  <si>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</si>
  <si>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</si>
  <si>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</si>
  <si>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</si>
  <si>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</si>
  <si>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</si>
  <si>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</si>
  <si>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</si>
  <si>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</si>
  <si>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</si>
  <si>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</si>
  <si>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</si>
  <si>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</si>
  <si>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</si>
  <si>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</si>
  <si>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</si>
  <si>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</si>
  <si>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</si>
  <si>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</si>
  <si>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</si>
  <si>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</si>
  <si>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</si>
  <si>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</si>
  <si>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</si>
  <si>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</si>
  <si>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</si>
  <si>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</si>
  <si>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</si>
  <si>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</si>
  <si>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</si>
  <si>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</si>
  <si>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</si>
  <si>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</si>
  <si>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</si>
  <si>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</si>
  <si>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</si>
  <si>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</si>
  <si>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</si>
  <si>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</si>
  <si>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</si>
  <si>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</si>
  <si>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</si>
  <si>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</si>
  <si>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</si>
  <si>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</si>
  <si>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</si>
  <si>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</si>
  <si>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</si>
  <si>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</si>
  <si>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</si>
  <si>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</si>
  <si>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</si>
  <si>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</si>
  <si>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</si>
  <si>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</si>
  <si>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</si>
  <si>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</si>
  <si>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</si>
  <si>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</si>
  <si>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</si>
  <si>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</si>
  <si>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</si>
  <si>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</si>
  <si>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</si>
  <si>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</si>
  <si>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</si>
  <si>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</si>
  <si>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</si>
  <si>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</si>
  <si>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</si>
  <si>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</si>
  <si>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</si>
  <si>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</si>
  <si>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</si>
  <si>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</si>
  <si>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</si>
  <si>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</si>
  <si>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</si>
  <si>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</si>
  <si>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</si>
  <si>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</si>
  <si>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</si>
  <si>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</si>
  <si>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</si>
  <si>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</si>
  <si>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</si>
  <si>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</si>
  <si>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</si>
  <si>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</si>
  <si>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</si>
  <si>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</si>
  <si>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</si>
  <si>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</si>
  <si>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</si>
  <si>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</si>
  <si>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</si>
  <si>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</si>
  <si>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</si>
  <si>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</si>
  <si>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</si>
  <si>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</si>
  <si>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</si>
  <si>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</si>
  <si>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</si>
  <si>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</si>
  <si>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</si>
  <si>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</si>
  <si>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</si>
  <si>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</si>
  <si>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</si>
  <si>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</si>
  <si>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</si>
  <si>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</si>
  <si>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</si>
  <si>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</si>
  <si>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</si>
  <si>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</si>
  <si>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</si>
  <si>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</si>
  <si>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</si>
  <si>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</si>
  <si>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</si>
  <si>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</si>
  <si>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</si>
  <si>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</si>
  <si>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</si>
  <si>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</si>
  <si>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</si>
  <si>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</si>
  <si>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</si>
  <si>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</si>
  <si>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</si>
  <si>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</si>
  <si>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</si>
  <si>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</si>
  <si>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</si>
  <si>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</si>
  <si>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</si>
  <si>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</si>
  <si>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</si>
  <si>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</si>
  <si>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</si>
  <si>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</si>
  <si>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</si>
  <si>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</si>
  <si>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</si>
  <si>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</si>
  <si>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</si>
  <si>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</si>
  <si>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</si>
  <si>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</si>
  <si>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</si>
  <si>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</si>
  <si>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</si>
  <si>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</si>
  <si>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</si>
  <si>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</si>
  <si>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</si>
  <si>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</si>
  <si>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</si>
  <si>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</si>
  <si>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</si>
  <si>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</si>
  <si>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</si>
  <si>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</si>
  <si>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</si>
  <si>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</si>
  <si>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</si>
  <si>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</si>
  <si>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</si>
  <si>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</si>
  <si>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</si>
  <si>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</si>
  <si>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</si>
  <si>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</si>
  <si>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</si>
  <si>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</si>
  <si>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</si>
  <si>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</si>
  <si>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</si>
  <si>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</si>
  <si>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</si>
  <si>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</si>
  <si>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</si>
  <si>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</si>
  <si>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</si>
  <si>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</si>
  <si>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</si>
  <si>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</si>
  <si>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</si>
  <si>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</si>
  <si>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</si>
  <si>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</si>
  <si>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</si>
  <si>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</si>
  <si>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</si>
  <si>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</si>
  <si>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</si>
  <si>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</si>
  <si>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</si>
  <si>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</si>
  <si>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</si>
  <si>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</si>
  <si>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</si>
  <si>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</si>
  <si>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</si>
  <si>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</si>
  <si>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</si>
  <si>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</si>
  <si>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</si>
  <si>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</si>
  <si>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</si>
  <si>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</si>
  <si>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</si>
  <si>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</si>
  <si>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</si>
  <si>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</si>
  <si>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</si>
  <si>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</si>
  <si>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</si>
  <si>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</si>
  <si>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</si>
  <si>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</si>
  <si>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</si>
  <si>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</si>
  <si>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</si>
  <si>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</si>
  <si>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</si>
  <si>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</si>
  <si>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</si>
  <si>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</si>
  <si>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</si>
  <si>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</si>
  <si>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</si>
  <si>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</si>
  <si>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</si>
  <si>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</si>
  <si>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</si>
  <si>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</si>
  <si>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</si>
  <si>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</si>
  <si>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</si>
  <si>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</si>
  <si>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</si>
  <si>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</si>
  <si>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</si>
  <si>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</si>
  <si>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</si>
  <si>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</si>
  <si>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</si>
  <si>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</si>
  <si>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</si>
  <si>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</si>
  <si>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</si>
  <si>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</si>
  <si>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</si>
  <si>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</si>
  <si>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</si>
  <si>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</si>
  <si>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</si>
  <si>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</si>
  <si>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</si>
  <si>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</si>
  <si>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</si>
  <si>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</si>
  <si>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</si>
  <si>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</si>
  <si>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</si>
  <si>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</si>
  <si>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</si>
  <si>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</si>
  <si>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</si>
  <si>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</si>
  <si>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</si>
  <si>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</si>
  <si>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</si>
  <si>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</si>
  <si>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</si>
  <si>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</si>
  <si>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</si>
  <si>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</si>
  <si>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</si>
  <si>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</si>
  <si>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</si>
  <si>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</si>
  <si>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</si>
  <si>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</si>
  <si>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</si>
  <si>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</si>
  <si>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</si>
  <si>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</si>
  <si>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</si>
  <si>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</si>
  <si>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</si>
  <si>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</si>
  <si>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</si>
  <si>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</si>
  <si>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</si>
  <si>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</si>
  <si>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</si>
  <si>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</si>
  <si>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</si>
  <si>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</si>
  <si>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</si>
  <si>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</si>
  <si>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</si>
  <si>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</si>
  <si>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</si>
  <si>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</si>
  <si>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</si>
  <si>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</si>
  <si>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</si>
  <si>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</si>
  <si>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</si>
  <si>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</si>
  <si>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</si>
  <si>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</si>
  <si>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</si>
  <si>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</si>
  <si>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</si>
  <si>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</si>
  <si>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</si>
  <si>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</si>
  <si>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</si>
  <si>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</si>
  <si>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</si>
  <si>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</si>
  <si>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</si>
  <si>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</si>
  <si>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</si>
  <si>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</si>
  <si>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</si>
  <si>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</si>
  <si>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</si>
  <si>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</si>
  <si>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</si>
  <si>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</si>
  <si>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</si>
  <si>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</si>
  <si>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</si>
  <si>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</si>
  <si>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</si>
  <si>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</si>
  <si>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</si>
  <si>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</si>
  <si>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</si>
  <si>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</si>
  <si>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</si>
  <si>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</si>
  <si>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</si>
  <si>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</si>
  <si>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</si>
  <si>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</si>
  <si>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</si>
  <si>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</si>
  <si>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</si>
  <si>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</si>
  <si>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</si>
  <si>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</si>
  <si>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</si>
  <si>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</si>
  <si>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</si>
  <si>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</si>
  <si>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</si>
  <si>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</si>
  <si>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</si>
  <si>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</si>
  <si>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</si>
  <si>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</si>
  <si>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</si>
  <si>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</si>
  <si>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</si>
  <si>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</si>
  <si>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</si>
  <si>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</si>
  <si>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</si>
  <si>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</si>
  <si>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</si>
  <si>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</si>
  <si>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</si>
  <si>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</si>
  <si>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</si>
  <si>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</si>
  <si>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</si>
  <si>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</si>
  <si>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</si>
  <si>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</si>
  <si>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</si>
  <si>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</si>
  <si>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</si>
  <si>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</si>
  <si>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</si>
  <si>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</si>
  <si>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</si>
  <si>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</si>
  <si>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</si>
  <si>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</si>
  <si>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</si>
  <si>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</si>
  <si>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</si>
  <si>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</si>
  <si>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</si>
  <si>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</si>
  <si>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</si>
  <si>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</si>
  <si>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</si>
  <si>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</si>
  <si>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</si>
  <si>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</si>
  <si>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</si>
  <si>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</si>
  <si>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</si>
  <si>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</si>
  <si>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</si>
  <si>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</si>
  <si>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</si>
  <si>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</si>
  <si>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</si>
  <si>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</si>
  <si>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</si>
  <si>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</si>
  <si>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</si>
  <si>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</si>
  <si>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</si>
  <si>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</si>
  <si>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</si>
  <si>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</si>
  <si>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</si>
  <si>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</si>
  <si>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</si>
  <si>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</si>
  <si>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</si>
  <si>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</si>
  <si>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</si>
  <si>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</si>
  <si>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</si>
  <si>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</si>
  <si>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</si>
  <si>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</si>
  <si>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</si>
  <si>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</si>
  <si>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</si>
  <si>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</si>
  <si>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</si>
  <si>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</si>
  <si>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</si>
  <si>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</si>
  <si>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</si>
  <si>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</si>
  <si>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</si>
  <si>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</si>
  <si>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</si>
  <si>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</si>
  <si>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</si>
  <si>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</si>
  <si>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</si>
  <si>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</si>
  <si>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</si>
  <si>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</si>
  <si>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</si>
  <si>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</si>
  <si>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</si>
  <si>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</si>
  <si>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</si>
  <si>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</si>
  <si>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</si>
  <si>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</si>
  <si>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</si>
  <si>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</si>
  <si>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</si>
  <si>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</si>
  <si>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</si>
  <si>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</si>
  <si>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</si>
  <si>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</si>
  <si>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</si>
  <si>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</si>
  <si>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</si>
  <si>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</si>
  <si>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</si>
  <si>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</si>
  <si>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</si>
  <si>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</si>
  <si>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</si>
  <si>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</si>
  <si>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</si>
  <si>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</si>
  <si>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</si>
  <si>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</si>
  <si>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</si>
  <si>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</si>
  <si>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</si>
  <si>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</si>
  <si>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</si>
  <si>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</si>
  <si>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</si>
  <si>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</si>
  <si>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</si>
  <si>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</si>
  <si>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</si>
  <si>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</si>
  <si>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</si>
  <si>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</si>
  <si>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</si>
  <si>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</si>
  <si>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</si>
  <si>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</si>
  <si>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</si>
  <si>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</si>
  <si>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</si>
  <si>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</si>
  <si>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</si>
  <si>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</si>
  <si>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</si>
  <si>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</si>
  <si>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</si>
  <si>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</si>
  <si>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</si>
  <si>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</si>
  <si>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</si>
  <si>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</si>
  <si>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</si>
  <si>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</si>
  <si>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</si>
  <si>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</si>
  <si>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</si>
  <si>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</si>
  <si>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</si>
  <si>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</si>
  <si>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</si>
  <si>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</si>
  <si>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</si>
  <si>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</si>
  <si>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</si>
  <si>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</si>
  <si>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</si>
  <si>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</si>
  <si>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</si>
  <si>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</si>
  <si>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</si>
  <si>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</si>
  <si>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</si>
  <si>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</si>
  <si>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</si>
  <si>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</si>
  <si>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</si>
  <si>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</si>
  <si>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</si>
  <si>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</si>
  <si>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</si>
  <si>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</si>
  <si>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</si>
  <si>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</si>
  <si>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</si>
  <si>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</si>
  <si>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</si>
  <si>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</si>
  <si>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</si>
  <si>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</si>
  <si>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</si>
  <si>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</si>
  <si>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</si>
  <si>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</si>
  <si>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</si>
  <si>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</si>
  <si>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</si>
  <si>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</si>
  <si>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</si>
  <si>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</si>
  <si>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</si>
  <si>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</si>
  <si>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</si>
  <si>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</si>
  <si>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</si>
  <si>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</si>
  <si>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</si>
  <si>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</si>
  <si>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</si>
  <si>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</si>
  <si>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</si>
  <si>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</si>
  <si>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</si>
  <si>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</si>
  <si>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</si>
  <si>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</si>
  <si>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</si>
  <si>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</si>
  <si>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</si>
  <si>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</si>
  <si>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</si>
  <si>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</si>
  <si>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</si>
  <si>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</si>
  <si>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</si>
  <si>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</si>
  <si>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</si>
  <si>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</si>
  <si>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</si>
  <si>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</si>
  <si>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</si>
  <si>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</si>
  <si>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</si>
  <si>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</si>
  <si>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</si>
  <si>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</si>
  <si>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</si>
  <si>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</si>
  <si>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</si>
  <si>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</si>
  <si>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</si>
  <si>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</si>
  <si>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</si>
  <si>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</si>
  <si>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</si>
  <si>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</si>
  <si>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</si>
  <si>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</si>
  <si>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</si>
  <si>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</si>
  <si>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</si>
  <si>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</si>
  <si>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</si>
  <si>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</si>
  <si>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</si>
  <si>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</si>
  <si>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</si>
  <si>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</si>
  <si>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</si>
  <si>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</si>
  <si>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</si>
  <si>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</si>
  <si>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</si>
  <si>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</si>
  <si>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</si>
  <si>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</si>
  <si>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</si>
  <si>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</si>
  <si>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</si>
  <si>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</si>
  <si>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</si>
  <si>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</si>
  <si>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</si>
  <si>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</si>
  <si>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</si>
  <si>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</si>
  <si>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</si>
  <si>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</si>
  <si>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</si>
  <si>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</si>
  <si>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</si>
  <si>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</si>
  <si>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</si>
  <si>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</si>
  <si>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</si>
  <si>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</si>
  <si>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</si>
  <si>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</si>
  <si>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</si>
  <si>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</si>
  <si>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</si>
  <si>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</si>
  <si>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</si>
  <si>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</si>
  <si>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</si>
  <si>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</si>
  <si>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</si>
  <si>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</si>
  <si>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</si>
  <si>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</si>
  <si>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</si>
  <si>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</si>
  <si>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</si>
  <si>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</si>
  <si>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</si>
  <si>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</si>
  <si>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</si>
  <si>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</si>
  <si>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</si>
  <si>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</si>
  <si>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</si>
  <si>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</si>
  <si>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</si>
  <si>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</si>
  <si>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</si>
  <si>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</si>
  <si>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</si>
  <si>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</si>
  <si>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</si>
  <si>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</si>
  <si>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</si>
  <si>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</si>
  <si>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</si>
  <si>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</si>
  <si>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</si>
  <si>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</si>
  <si>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</si>
  <si>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</si>
  <si>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</si>
  <si>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</si>
  <si>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</si>
  <si>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</si>
  <si>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</si>
  <si>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</si>
  <si>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</si>
  <si>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</si>
  <si>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</si>
  <si>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</si>
  <si>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</si>
  <si>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</si>
  <si>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</si>
  <si>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</si>
  <si>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</si>
  <si>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</si>
  <si>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</si>
  <si>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</si>
  <si>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</si>
  <si>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</si>
  <si>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</si>
  <si>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</si>
  <si>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</si>
  <si>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</si>
  <si>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</si>
  <si>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</si>
  <si>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</si>
  <si>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</si>
  <si>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</si>
  <si>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</si>
  <si>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</si>
  <si>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</si>
  <si>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</si>
  <si>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</si>
  <si>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</si>
  <si>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</si>
  <si>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</si>
  <si>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</si>
  <si>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</si>
  <si>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</si>
  <si>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</si>
  <si>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</si>
  <si>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</si>
  <si>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</si>
  <si>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</si>
  <si>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</si>
  <si>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</si>
  <si>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</si>
  <si>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</si>
  <si>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</si>
  <si>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</si>
  <si>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</si>
  <si>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</si>
  <si>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</si>
  <si>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</si>
  <si>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</si>
  <si>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</si>
  <si>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</si>
  <si>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</si>
  <si>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</si>
  <si>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</si>
  <si>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</si>
  <si>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</si>
  <si>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</si>
  <si>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</si>
  <si>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</si>
  <si>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</si>
  <si>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</si>
  <si>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</si>
  <si>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</si>
  <si>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</si>
  <si>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</si>
  <si>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</si>
  <si>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</si>
  <si>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</si>
  <si>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</si>
  <si>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</si>
  <si>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</si>
  <si>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</si>
  <si>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</si>
  <si>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</si>
  <si>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</si>
  <si>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</si>
  <si>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</si>
  <si>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</si>
  <si>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</si>
  <si>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</si>
  <si>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</si>
  <si>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</si>
  <si>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</si>
  <si>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</si>
  <si>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</si>
  <si>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</si>
  <si>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</si>
  <si>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</si>
  <si>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</si>
  <si>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</si>
  <si>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</si>
  <si>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</si>
  <si>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</si>
  <si>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</si>
  <si>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</si>
  <si>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</si>
  <si>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</si>
  <si>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</si>
  <si>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</si>
  <si>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</si>
  <si>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</si>
  <si>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</si>
  <si>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</si>
  <si>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</si>
  <si>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</si>
  <si>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</si>
  <si>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</si>
  <si>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</si>
  <si>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</si>
  <si>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</si>
  <si>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</si>
  <si>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</si>
  <si>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</si>
  <si>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</si>
  <si>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</si>
  <si>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</si>
  <si>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</si>
  <si>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</si>
  <si>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</si>
  <si>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</si>
  <si>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</si>
  <si>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</si>
  <si>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</si>
  <si>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</si>
  <si>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</si>
  <si>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</si>
  <si>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</si>
  <si>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</si>
  <si>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</si>
  <si>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</si>
  <si>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</si>
  <si>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</si>
  <si>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</si>
  <si>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</si>
  <si>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</si>
  <si>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</si>
  <si>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</si>
  <si>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</si>
  <si>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</si>
  <si>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</si>
  <si>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</si>
  <si>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</si>
  <si>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</si>
  <si>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</si>
  <si>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</si>
  <si>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</si>
  <si>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</si>
  <si>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</si>
  <si>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</si>
  <si>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</si>
  <si>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</si>
  <si>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</si>
  <si>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</si>
  <si>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</si>
  <si>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</si>
  <si>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</si>
  <si>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</si>
  <si>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</si>
  <si>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</si>
  <si>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</si>
  <si>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</si>
  <si>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</si>
  <si>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</si>
  <si>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</si>
  <si>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</si>
  <si>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</si>
  <si>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</si>
  <si>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</si>
  <si>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</si>
  <si>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</si>
  <si>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</si>
  <si>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</si>
  <si>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</si>
  <si>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</si>
  <si>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</si>
  <si>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</si>
  <si>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</si>
  <si>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</si>
  <si>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</si>
  <si>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</si>
  <si>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</si>
  <si>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</si>
  <si>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</si>
  <si>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</si>
  <si>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</si>
  <si>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</si>
  <si>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</si>
  <si>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</si>
  <si>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</si>
  <si>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</si>
  <si>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</si>
  <si>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</si>
  <si>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</si>
  <si>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</si>
  <si>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</si>
  <si>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</si>
  <si>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</si>
  <si>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</si>
  <si>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</si>
  <si>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</si>
  <si>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</si>
  <si>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</si>
  <si>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</si>
  <si>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</si>
  <si>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</si>
  <si>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</si>
  <si>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</si>
  <si>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</si>
  <si>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</si>
  <si>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</si>
  <si>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</si>
  <si>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</si>
  <si>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</si>
  <si>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</si>
  <si>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</si>
  <si>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</si>
  <si>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</si>
  <si>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</si>
  <si>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</si>
  <si>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</si>
  <si>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</si>
  <si>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</si>
  <si>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</si>
  <si>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</si>
  <si>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</si>
  <si>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</si>
  <si>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</si>
  <si>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</si>
  <si>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</si>
  <si>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</si>
  <si>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</si>
  <si>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</si>
  <si>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</si>
  <si>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</si>
  <si>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</si>
  <si>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</si>
  <si>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</si>
  <si>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</si>
  <si>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</si>
  <si>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</si>
  <si>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</si>
  <si>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</si>
  <si>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</si>
  <si>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</si>
  <si>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</si>
  <si>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</si>
  <si>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</si>
  <si>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</si>
  <si>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</si>
  <si>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</si>
  <si>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</si>
  <si>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</si>
  <si>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</si>
  <si>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</si>
  <si>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</si>
  <si>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</si>
  <si>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</si>
  <si>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</si>
  <si>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</si>
  <si>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</si>
  <si>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</si>
  <si>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</si>
  <si>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</si>
  <si>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</si>
  <si>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</si>
  <si>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</si>
  <si>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</si>
  <si>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</si>
  <si>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</si>
  <si>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</si>
  <si>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</si>
  <si>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</si>
  <si>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</si>
  <si>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</si>
  <si>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</si>
  <si>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</si>
  <si>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</si>
  <si>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</si>
  <si>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</si>
  <si>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</si>
  <si>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</si>
  <si>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</si>
  <si>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</si>
  <si>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</si>
  <si>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</si>
  <si>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</si>
  <si>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</si>
  <si>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</si>
  <si>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</si>
  <si>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</si>
  <si>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</si>
  <si>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</si>
  <si>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</si>
  <si>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</si>
  <si>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</si>
  <si>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</si>
  <si>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</si>
  <si>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</si>
  <si>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</si>
  <si>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</si>
  <si>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</si>
  <si>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</si>
  <si>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</si>
  <si>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</si>
  <si>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</si>
  <si>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</si>
  <si>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</si>
  <si>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</si>
  <si>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</si>
  <si>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</si>
  <si>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</si>
  <si>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</si>
  <si>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</si>
  <si>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</si>
  <si>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</si>
  <si>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</si>
  <si>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</si>
  <si>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</si>
  <si>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</si>
  <si>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</si>
  <si>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</si>
  <si>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</si>
  <si>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</si>
  <si>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</si>
  <si>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</si>
  <si>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</si>
  <si>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</si>
  <si>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</si>
  <si>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</si>
  <si>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</si>
  <si>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</si>
  <si>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</si>
  <si>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</si>
  <si>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</si>
  <si>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</si>
  <si>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</si>
  <si>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</si>
  <si>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</si>
  <si>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</si>
  <si>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</si>
  <si>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</si>
  <si>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</si>
  <si>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</si>
  <si>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</si>
  <si>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</si>
  <si>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</si>
  <si>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</si>
  <si>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</si>
  <si>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</si>
  <si>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</si>
  <si>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</si>
  <si>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</si>
  <si>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</si>
  <si>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</si>
  <si>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</si>
  <si>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</si>
  <si>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</si>
  <si>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</si>
  <si>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</si>
  <si>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</si>
  <si>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</si>
  <si>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</si>
  <si>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</si>
  <si>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</si>
  <si>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</si>
  <si>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</si>
  <si>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</si>
  <si>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</si>
  <si>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</si>
  <si>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</si>
  <si>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</si>
  <si>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</si>
  <si>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</si>
  <si>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</si>
  <si>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</si>
  <si>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</si>
  <si>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</si>
  <si>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</si>
  <si>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</si>
  <si>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</si>
  <si>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</si>
  <si>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</si>
  <si>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</si>
  <si>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</si>
  <si>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</si>
  <si>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</si>
  <si>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</si>
  <si>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</si>
  <si>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</si>
  <si>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</si>
  <si>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</si>
  <si>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</si>
  <si>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</si>
  <si>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</si>
  <si>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</si>
  <si>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</si>
  <si>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</si>
  <si>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</si>
  <si>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</si>
  <si>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</si>
  <si>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</si>
  <si>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</si>
  <si>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</si>
  <si>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</si>
  <si>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</si>
  <si>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</si>
  <si>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</si>
  <si>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</si>
  <si>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</si>
  <si>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</si>
  <si>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</si>
  <si>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</si>
  <si>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</si>
  <si>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</si>
  <si>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</si>
  <si>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</si>
  <si>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</si>
  <si>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</si>
  <si>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</si>
  <si>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</si>
  <si>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</si>
  <si>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</si>
  <si>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</si>
  <si>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</si>
  <si>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</si>
  <si>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</si>
  <si>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</si>
  <si>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</si>
  <si>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</si>
  <si>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</si>
  <si>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</si>
  <si>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</si>
  <si>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</si>
  <si>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</si>
  <si>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</si>
  <si>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</si>
  <si>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</si>
  <si>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</si>
  <si>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</si>
  <si>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</si>
  <si>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</si>
  <si>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</si>
  <si>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</si>
  <si>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</si>
  <si>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</si>
  <si>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</si>
  <si>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</si>
  <si>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</si>
  <si>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</si>
  <si>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</si>
  <si>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</si>
  <si>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</si>
  <si>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</si>
  <si>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</si>
  <si>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</si>
  <si>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</si>
  <si>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</si>
  <si>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</si>
  <si>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</si>
  <si>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</si>
  <si>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</si>
  <si>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</si>
  <si>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</si>
  <si>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</si>
  <si>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</si>
  <si>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</si>
  <si>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</si>
  <si>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</si>
  <si>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</si>
  <si>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</si>
  <si>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</si>
  <si>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</si>
  <si>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</si>
  <si>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</si>
  <si>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</si>
  <si>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</si>
  <si>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</si>
  <si>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</si>
  <si>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</si>
  <si>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</si>
  <si>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</si>
  <si>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</si>
  <si>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</si>
  <si>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</si>
  <si>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</si>
  <si>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</si>
  <si>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</si>
  <si>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</si>
  <si>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</si>
  <si>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</si>
  <si>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</si>
  <si>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</si>
  <si>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</si>
  <si>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</si>
  <si>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</si>
  <si>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</si>
  <si>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</si>
  <si>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</si>
  <si>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</si>
  <si>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</si>
  <si>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</si>
  <si>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</si>
  <si>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</si>
  <si>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</si>
  <si>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</si>
  <si>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</si>
  <si>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</si>
  <si>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</si>
  <si>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</si>
  <si>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</si>
  <si>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</si>
  <si>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</si>
  <si>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</si>
  <si>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</si>
  <si>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</si>
  <si>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</si>
  <si>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</si>
  <si>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</si>
  <si>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</si>
  <si>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</si>
  <si>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</si>
  <si>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</si>
  <si>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</si>
  <si>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</si>
  <si>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</si>
  <si>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</si>
  <si>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</si>
  <si>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</si>
  <si>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</si>
  <si>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</si>
  <si>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</si>
  <si>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</si>
  <si>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</si>
  <si>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</si>
  <si>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</si>
  <si>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</si>
  <si>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</si>
  <si>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</si>
  <si>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</si>
  <si>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</si>
  <si>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</si>
  <si>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</si>
  <si>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</si>
  <si>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</si>
  <si>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</si>
  <si>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</si>
  <si>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</si>
  <si>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</si>
  <si>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</si>
  <si>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</si>
  <si>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</si>
  <si>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</si>
  <si>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</si>
  <si>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</si>
  <si>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</si>
  <si>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</si>
  <si>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</si>
  <si>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</si>
  <si>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</si>
  <si>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</si>
  <si>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</si>
  <si>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</si>
  <si>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</si>
  <si>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</si>
  <si>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</si>
  <si>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</si>
  <si>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</si>
  <si>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</si>
  <si>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</si>
  <si>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</si>
  <si>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</si>
  <si>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</si>
  <si>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</si>
  <si>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</si>
  <si>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</si>
  <si>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</si>
  <si>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</si>
  <si>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</si>
  <si>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</si>
  <si>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</si>
  <si>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</si>
  <si>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</si>
  <si>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</si>
  <si>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</si>
  <si>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</si>
  <si>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</si>
  <si>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</si>
  <si>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</si>
  <si>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</si>
  <si>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</si>
  <si>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</si>
  <si>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</si>
  <si>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</si>
  <si>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</si>
  <si>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</si>
  <si>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</si>
  <si>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</si>
  <si>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</si>
  <si>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</si>
  <si>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</si>
  <si>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</si>
  <si>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</si>
  <si>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</si>
  <si>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</si>
  <si>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</si>
  <si>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</si>
  <si>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</si>
  <si>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</si>
  <si>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</si>
  <si>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</si>
  <si>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</si>
  <si>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</si>
  <si>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</si>
  <si>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</si>
  <si>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</si>
  <si>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</si>
  <si>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</si>
  <si>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</si>
  <si>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</si>
  <si>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</si>
  <si>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</si>
  <si>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</si>
  <si>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</si>
  <si>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</si>
  <si>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</si>
  <si>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</si>
  <si>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</si>
  <si>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</si>
  <si>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</si>
  <si>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</si>
  <si>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</si>
  <si>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</si>
  <si>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</si>
  <si>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</si>
  <si>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</si>
  <si>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</si>
  <si>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</si>
  <si>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</si>
  <si>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</si>
  <si>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</si>
  <si>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</si>
  <si>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</si>
  <si>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</si>
  <si>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</si>
  <si>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</si>
  <si>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</si>
  <si>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</si>
  <si>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</si>
  <si>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</si>
  <si>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</si>
  <si>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</si>
  <si>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</si>
  <si>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</si>
  <si>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</si>
  <si>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</si>
  <si>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</si>
  <si>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</si>
  <si>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</si>
  <si>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</si>
  <si>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</si>
  <si>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</si>
  <si>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</si>
  <si>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</si>
  <si>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</si>
  <si>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</si>
  <si>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</si>
  <si>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</si>
  <si>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</si>
  <si>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</si>
  <si>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</si>
  <si>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</si>
  <si>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</si>
  <si>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</si>
  <si>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</si>
  <si>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</si>
  <si>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</si>
  <si>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</si>
  <si>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</si>
  <si>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</si>
  <si>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</si>
  <si>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</si>
  <si>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</si>
  <si>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</si>
  <si>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</si>
  <si>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</si>
  <si>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</si>
  <si>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</si>
  <si>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</si>
  <si>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</si>
  <si>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</si>
  <si>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</si>
  <si>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</si>
  <si>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</si>
  <si>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</si>
  <si>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</si>
  <si>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</si>
  <si>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</si>
  <si>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</si>
  <si>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</si>
  <si>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</si>
  <si>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</si>
  <si>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</si>
  <si>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</si>
  <si>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</si>
  <si>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</si>
  <si>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</si>
  <si>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</si>
  <si>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</si>
  <si>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</si>
  <si>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</si>
  <si>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</si>
  <si>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</si>
  <si>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</si>
  <si>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</si>
  <si>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</si>
  <si>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</si>
  <si>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</si>
  <si>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</si>
  <si>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</si>
  <si>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</si>
  <si>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</si>
  <si>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</si>
  <si>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</si>
  <si>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</si>
  <si>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</si>
  <si>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</si>
  <si>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</si>
  <si>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</si>
  <si>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</si>
  <si>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</si>
  <si>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</si>
  <si>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</si>
  <si>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</si>
  <si>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</si>
  <si>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</si>
  <si>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</si>
  <si>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</si>
  <si>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</si>
  <si>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</si>
  <si>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</si>
  <si>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</si>
  <si>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</si>
  <si>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</si>
  <si>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</si>
  <si>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</si>
  <si>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</si>
  <si>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</si>
  <si>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</si>
  <si>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</si>
  <si>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</si>
  <si>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</si>
  <si>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</si>
  <si>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</si>
  <si>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</si>
  <si>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</si>
  <si>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</si>
  <si>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</si>
  <si>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</si>
  <si>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</si>
  <si>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</si>
  <si>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</si>
  <si>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</si>
  <si>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</si>
  <si>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</si>
  <si>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</si>
  <si>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</si>
  <si>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</si>
  <si>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</si>
  <si>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</si>
  <si>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</si>
  <si>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</si>
  <si>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</si>
  <si>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</si>
  <si>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</si>
  <si>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</si>
  <si>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</si>
  <si>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</si>
  <si>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</si>
  <si>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</si>
  <si>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</si>
  <si>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</si>
  <si>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</si>
  <si>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</si>
  <si>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</si>
  <si>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</si>
  <si>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</si>
  <si>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</si>
  <si>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</si>
  <si>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</si>
  <si>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</si>
  <si>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</si>
  <si>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</si>
  <si>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</si>
  <si>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</si>
  <si>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</si>
  <si>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</si>
  <si>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</si>
  <si>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</si>
  <si>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</si>
  <si>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</si>
  <si>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</si>
  <si>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</si>
  <si>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</si>
  <si>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</si>
  <si>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</si>
  <si>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</si>
  <si>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</si>
  <si>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</si>
  <si>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</si>
  <si>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</si>
  <si>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</si>
  <si>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</si>
  <si>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</si>
  <si>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</si>
  <si>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</si>
  <si>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</si>
  <si>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</si>
  <si>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</si>
  <si>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</si>
  <si>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</si>
  <si>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</si>
  <si>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</si>
  <si>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</si>
  <si>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</si>
  <si>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</si>
  <si>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</si>
  <si>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</si>
  <si>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</si>
  <si>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</si>
  <si>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</si>
  <si>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</si>
  <si>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</si>
  <si>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</si>
  <si>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</si>
  <si>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</si>
  <si>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</si>
  <si>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</si>
  <si>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</si>
  <si>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</si>
  <si>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</si>
  <si>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</si>
  <si>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</si>
  <si>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</si>
  <si>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</si>
  <si>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</si>
  <si>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</si>
  <si>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</si>
  <si>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</si>
  <si>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</si>
  <si>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</si>
  <si>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</si>
  <si>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</si>
  <si>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</si>
  <si>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</si>
  <si>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</si>
  <si>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</si>
  <si>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</si>
  <si>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</si>
  <si>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</si>
  <si>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</si>
  <si>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</si>
  <si>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</si>
  <si>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</si>
  <si>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</si>
  <si>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</si>
  <si>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</si>
  <si>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</si>
  <si>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</si>
  <si>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</si>
  <si>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</si>
  <si>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</si>
  <si>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</si>
  <si>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</si>
  <si>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</si>
  <si>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</si>
  <si>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</si>
  <si>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</si>
  <si>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</si>
  <si>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</si>
  <si>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</si>
  <si>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</si>
  <si>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</si>
  <si>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</si>
  <si>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</si>
  <si>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</si>
  <si>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</si>
  <si>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</si>
  <si>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</si>
  <si>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</si>
  <si>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</si>
  <si>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</si>
  <si>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</si>
  <si>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</si>
  <si>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</si>
  <si>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</si>
  <si>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</si>
  <si>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</si>
  <si>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</si>
  <si>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</si>
  <si>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</si>
  <si>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</si>
  <si>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</si>
  <si>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</si>
  <si>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</si>
  <si>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</si>
  <si>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</si>
  <si>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</si>
  <si>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</si>
  <si>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</si>
  <si>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</si>
  <si>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</si>
  <si>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</si>
  <si>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</si>
  <si>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</si>
  <si>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</si>
  <si>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</si>
  <si>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</si>
  <si>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</si>
  <si>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</si>
  <si>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</si>
  <si>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</si>
  <si>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</si>
  <si>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</si>
  <si>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</si>
  <si>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</si>
  <si>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</si>
  <si>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</si>
  <si>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</si>
  <si>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</si>
  <si>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</si>
  <si>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</si>
  <si>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</si>
  <si>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</si>
  <si>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</si>
  <si>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</si>
  <si>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</si>
  <si>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</si>
  <si>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</si>
  <si>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</si>
  <si>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</si>
  <si>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</si>
  <si>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</si>
  <si>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</si>
  <si>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</si>
  <si>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</si>
  <si>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</si>
  <si>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</si>
  <si>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</si>
  <si>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</si>
  <si>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</si>
  <si>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</si>
  <si>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</si>
  <si>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</si>
  <si>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</si>
  <si>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</si>
  <si>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</si>
  <si>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</si>
  <si>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</si>
  <si>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</si>
  <si>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</si>
  <si>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</si>
  <si>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</si>
  <si>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</si>
  <si>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</si>
  <si>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</si>
  <si>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</si>
  <si>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</si>
  <si>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</si>
  <si>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</si>
  <si>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</si>
  <si>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</si>
  <si>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</si>
  <si>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</si>
  <si>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</si>
  <si>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</si>
  <si>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</si>
  <si>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</si>
  <si>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</si>
  <si>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</si>
  <si>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</si>
  <si>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</si>
  <si>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</si>
  <si>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</si>
  <si>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</si>
  <si>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</si>
  <si>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</si>
  <si>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</si>
  <si>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</si>
  <si>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</si>
  <si>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</si>
  <si>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</si>
  <si>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</si>
  <si>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</si>
  <si>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</si>
  <si>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</si>
  <si>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</si>
  <si>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</si>
  <si>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</si>
  <si>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</si>
  <si>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</si>
  <si>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</si>
  <si>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</si>
  <si>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</si>
  <si>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</si>
  <si>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</si>
  <si>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</si>
  <si>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</si>
  <si>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</si>
  <si>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</si>
  <si>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</si>
  <si>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</si>
  <si>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</si>
  <si>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</si>
  <si>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</si>
  <si>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</si>
  <si>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</si>
  <si>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</si>
  <si>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</si>
  <si>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</si>
  <si>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</si>
  <si>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</si>
  <si>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</si>
  <si>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</si>
  <si>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</si>
  <si>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</si>
  <si>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</si>
  <si>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</si>
  <si>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</si>
  <si>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</si>
  <si>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</si>
  <si>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</si>
  <si>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</si>
  <si>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</si>
  <si>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</si>
  <si>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</si>
  <si>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</si>
  <si>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</si>
  <si>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</si>
  <si>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</si>
  <si>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</si>
  <si>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</si>
  <si>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</si>
  <si>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</si>
  <si>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</si>
  <si>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</si>
  <si>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</si>
  <si>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</si>
  <si>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</si>
  <si>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</si>
  <si>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</si>
  <si>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</si>
  <si>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</si>
  <si>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</si>
  <si>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</si>
  <si>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</si>
  <si>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</si>
  <si>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</si>
  <si>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</si>
  <si>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</si>
  <si>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</si>
  <si>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</si>
  <si>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</si>
  <si>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</si>
  <si>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</si>
  <si>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</si>
  <si>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</si>
  <si>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</si>
  <si>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</si>
  <si>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</si>
  <si>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</si>
  <si>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</si>
  <si>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</si>
  <si>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</si>
  <si>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</si>
  <si>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</si>
  <si>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</si>
  <si>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</si>
  <si>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</si>
  <si>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</si>
  <si>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</si>
  <si>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</si>
  <si>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</si>
  <si>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</si>
  <si>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</si>
  <si>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</si>
  <si>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</si>
  <si>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</si>
  <si>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</si>
  <si>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</si>
  <si>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</si>
  <si>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</si>
  <si>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</si>
  <si>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</si>
  <si>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</si>
  <si>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</si>
  <si>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</si>
  <si>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</si>
  <si>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</si>
  <si>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</si>
  <si>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</si>
  <si>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</si>
  <si>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</si>
  <si>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</si>
  <si>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</si>
  <si>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</si>
  <si>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</si>
  <si>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</si>
  <si>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</si>
  <si>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</si>
  <si>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</si>
  <si>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</si>
  <si>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</si>
  <si>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</si>
  <si>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</si>
  <si>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</si>
  <si>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</si>
  <si>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</si>
  <si>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</si>
  <si>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</si>
  <si>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</si>
  <si>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</si>
  <si>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</si>
  <si>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</si>
  <si>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</si>
  <si>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</si>
  <si>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</si>
  <si>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</si>
  <si>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</si>
  <si>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</si>
  <si>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</si>
  <si>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</si>
  <si>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</si>
  <si>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</si>
  <si>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</si>
  <si>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</si>
  <si>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</si>
  <si>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</si>
  <si>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</si>
  <si>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</si>
  <si>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</si>
  <si>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</si>
  <si>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</si>
  <si>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</si>
  <si>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</si>
  <si>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</si>
  <si>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</si>
  <si>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</si>
  <si>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</si>
  <si>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</si>
  <si>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</si>
  <si>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</si>
  <si>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</si>
  <si>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</si>
  <si>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</si>
  <si>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</si>
  <si>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</si>
  <si>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</si>
  <si>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</si>
  <si>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</si>
  <si>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</si>
  <si>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</si>
  <si>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</si>
  <si>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</si>
  <si>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</si>
  <si>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</si>
  <si>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</si>
  <si>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</si>
  <si>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</si>
  <si>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</si>
  <si>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</si>
  <si>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</si>
  <si>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</si>
  <si>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</si>
  <si>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</si>
  <si>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</si>
  <si>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</si>
  <si>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</si>
  <si>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</si>
  <si>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</si>
  <si>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</si>
  <si>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</si>
  <si>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</si>
  <si>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</si>
  <si>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</si>
  <si>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</si>
  <si>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</si>
  <si>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</si>
  <si>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</si>
  <si>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</si>
  <si>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</si>
  <si>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</si>
  <si>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</si>
  <si>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</si>
  <si>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</si>
  <si>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</si>
  <si>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</si>
  <si>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</si>
  <si>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</si>
  <si>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</si>
  <si>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</si>
  <si>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</si>
  <si>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</si>
  <si>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</si>
  <si>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</si>
  <si>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</si>
  <si>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</si>
  <si>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</si>
  <si>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</si>
  <si>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</si>
  <si>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</si>
  <si>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</si>
  <si>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</si>
  <si>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</si>
  <si>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</si>
  <si>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</si>
  <si>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</si>
  <si>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</si>
  <si>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</si>
  <si>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</si>
  <si>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</si>
  <si>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</si>
  <si>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</si>
  <si>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</si>
  <si>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</si>
  <si>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</si>
  <si>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</si>
  <si>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</si>
  <si>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</si>
  <si>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</si>
  <si>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</si>
  <si>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</si>
  <si>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</si>
  <si>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</si>
  <si>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</si>
  <si>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</si>
  <si>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</si>
  <si>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</si>
  <si>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</si>
  <si>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</si>
  <si>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</si>
  <si>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</si>
  <si>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</si>
  <si>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</si>
  <si>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</si>
  <si>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</si>
  <si>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</si>
  <si>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</si>
  <si>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</si>
  <si>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</si>
  <si>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</si>
  <si>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</si>
  <si>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</si>
  <si>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</si>
  <si>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</si>
  <si>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</si>
  <si>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</si>
  <si>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</si>
  <si>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</si>
  <si>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</si>
  <si>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</si>
  <si>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</si>
  <si>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</si>
  <si>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</si>
  <si>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</si>
  <si>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</si>
  <si>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</si>
  <si>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</si>
  <si>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</si>
  <si>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</si>
  <si>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</si>
  <si>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</si>
  <si>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</si>
  <si>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</si>
  <si>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</si>
  <si>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</si>
  <si>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</si>
  <si>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</si>
  <si>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</si>
  <si>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</si>
  <si>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</si>
  <si>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</si>
  <si>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</si>
  <si>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</si>
  <si>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</si>
  <si>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</si>
  <si>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</si>
  <si>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</si>
  <si>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</si>
  <si>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</si>
  <si>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</si>
  <si>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</si>
  <si>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</si>
  <si>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</si>
  <si>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</si>
  <si>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</si>
  <si>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</si>
  <si>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</si>
  <si>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</si>
  <si>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</si>
  <si>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</si>
  <si>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</si>
  <si>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</si>
  <si>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</si>
  <si>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</si>
  <si>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</si>
  <si>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</si>
  <si>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</si>
  <si>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</si>
  <si>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</si>
  <si>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</si>
  <si>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</si>
  <si>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</si>
  <si>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</si>
  <si>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</si>
  <si>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</si>
  <si>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</si>
  <si>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</si>
  <si>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</si>
  <si>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</si>
  <si>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</si>
  <si>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</si>
  <si>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</si>
  <si>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</si>
  <si>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</si>
  <si>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</si>
  <si>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</si>
  <si>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</si>
  <si>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</si>
  <si>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</si>
  <si>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</si>
  <si>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</si>
  <si>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</si>
  <si>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</si>
  <si>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</si>
  <si>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</si>
  <si>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</si>
  <si>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</si>
  <si>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</si>
  <si>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</si>
  <si>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</si>
  <si>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</si>
  <si>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</si>
  <si>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</si>
  <si>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</si>
  <si>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</si>
  <si>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</si>
  <si>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</si>
  <si>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</si>
  <si>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</si>
  <si>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</si>
  <si>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</si>
  <si>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</si>
  <si>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</si>
  <si>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</si>
  <si>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</si>
  <si>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</si>
  <si>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</si>
  <si>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</si>
  <si>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</si>
  <si>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</si>
  <si>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</si>
  <si>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</si>
  <si>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</si>
  <si>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</si>
  <si>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</si>
  <si>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</si>
  <si>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</si>
  <si>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</si>
  <si>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</si>
  <si>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</si>
  <si>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</si>
  <si>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</si>
  <si>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</si>
  <si>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</si>
  <si>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</si>
  <si>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</si>
  <si>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</si>
  <si>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</si>
  <si>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</si>
  <si>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</si>
  <si>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</si>
  <si>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</si>
  <si>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</si>
  <si>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</si>
  <si>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</si>
  <si>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</si>
  <si>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</si>
  <si>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</si>
  <si>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</si>
  <si>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</si>
  <si>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</si>
  <si>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</si>
  <si>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</si>
  <si>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</si>
  <si>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</si>
  <si>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</si>
  <si>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</si>
  <si>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</si>
  <si>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</si>
  <si>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</si>
  <si>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</si>
  <si>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</si>
  <si>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</si>
  <si>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</si>
  <si>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</si>
  <si>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</si>
  <si>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</si>
  <si>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</si>
  <si>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</si>
  <si>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</si>
  <si>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</si>
  <si>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</si>
  <si>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</si>
  <si>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</si>
  <si>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</si>
  <si>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</si>
  <si>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</si>
  <si>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</si>
  <si>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</si>
  <si>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</si>
  <si>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</si>
  <si>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</si>
  <si>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</si>
  <si>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</si>
  <si>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</si>
  <si>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</si>
  <si>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</si>
  <si>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</si>
  <si>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</si>
  <si>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</si>
  <si>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</si>
  <si>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</si>
  <si>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</si>
  <si>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</si>
  <si>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</si>
  <si>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</si>
  <si>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</si>
  <si>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</si>
  <si>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</si>
  <si>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</si>
  <si>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</si>
  <si>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</si>
  <si>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</si>
  <si>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</si>
  <si>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</si>
  <si>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</si>
  <si>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</si>
  <si>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</si>
  <si>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</si>
  <si>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</si>
  <si>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</si>
  <si>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</si>
  <si>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</si>
  <si>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</si>
  <si>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</si>
  <si>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</si>
  <si>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</si>
  <si>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</si>
  <si>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</si>
  <si>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</si>
  <si>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</si>
  <si>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</si>
  <si>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</si>
  <si>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</si>
  <si>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</si>
  <si>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</si>
  <si>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</si>
  <si>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</si>
  <si>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</si>
  <si>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</si>
  <si>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</si>
  <si>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</si>
  <si>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</si>
  <si>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</si>
  <si>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</si>
  <si>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</si>
  <si>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</si>
  <si>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</si>
  <si>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</si>
  <si>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</si>
  <si>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</si>
  <si>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</si>
  <si>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</si>
  <si>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</si>
  <si>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</si>
  <si>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</si>
  <si>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</si>
  <si>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</si>
  <si>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</si>
  <si>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</si>
  <si>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</si>
  <si>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</si>
  <si>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</si>
  <si>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</si>
  <si>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</si>
  <si>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</si>
  <si>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</si>
  <si>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</si>
  <si>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</si>
  <si>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</si>
  <si>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</si>
  <si>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</si>
  <si>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</si>
  <si>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</si>
  <si>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</si>
  <si>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</si>
  <si>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</si>
  <si>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</si>
  <si>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</si>
  <si>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</si>
  <si>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</si>
  <si>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</si>
  <si>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</si>
  <si>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</si>
  <si>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</si>
  <si>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</si>
  <si>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</si>
  <si>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</si>
  <si>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</si>
  <si>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</si>
  <si>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</si>
  <si>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</si>
  <si>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</si>
  <si>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</si>
  <si>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</si>
  <si>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</si>
  <si>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</si>
  <si>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</si>
  <si>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</si>
  <si>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</si>
  <si>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</si>
  <si>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</si>
  <si>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</si>
  <si>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</si>
  <si>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</si>
  <si>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</si>
  <si>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</si>
  <si>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</si>
  <si>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</si>
  <si>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</si>
  <si>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</si>
  <si>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</si>
  <si>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</si>
  <si>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</si>
  <si>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</si>
  <si>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</si>
  <si>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</si>
  <si>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</si>
  <si>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</si>
  <si>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</si>
  <si>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</si>
  <si>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</si>
  <si>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</si>
  <si>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</si>
  <si>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</si>
  <si>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</si>
  <si>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</si>
  <si>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</si>
  <si>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</si>
  <si>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</si>
  <si>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</si>
  <si>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</si>
  <si>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</si>
  <si>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</si>
  <si>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</si>
  <si>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</si>
  <si>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</si>
  <si>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</si>
  <si>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</si>
  <si>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</si>
  <si>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</si>
  <si>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</si>
  <si>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</si>
  <si>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</si>
  <si>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</si>
  <si>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</si>
  <si>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</si>
  <si>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</si>
  <si>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</si>
  <si>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</si>
  <si>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</si>
  <si>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</si>
  <si>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</si>
  <si>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</si>
  <si>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</si>
  <si>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</si>
  <si>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</si>
  <si>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</si>
  <si>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</si>
  <si>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</si>
  <si>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</si>
  <si>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</si>
  <si>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</si>
  <si>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</si>
  <si>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</si>
  <si>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</si>
  <si>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</si>
  <si>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</si>
  <si>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</si>
  <si>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</si>
  <si>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</si>
  <si>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</si>
  <si>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</si>
  <si>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</si>
  <si>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</si>
  <si>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</si>
  <si>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</si>
  <si>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</si>
  <si>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</si>
  <si>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</si>
  <si>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</si>
  <si>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</si>
  <si>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</si>
  <si>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</si>
  <si>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</si>
  <si>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</si>
  <si>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</si>
  <si>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</si>
  <si>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</si>
  <si>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</si>
  <si>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</si>
  <si>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</si>
  <si>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</si>
  <si>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</si>
  <si>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</si>
  <si>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</si>
  <si>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</si>
  <si>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</si>
  <si>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</si>
  <si>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</si>
  <si>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</si>
  <si>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</si>
  <si>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</si>
  <si>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</si>
  <si>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</si>
  <si>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</si>
  <si>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</si>
  <si>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</si>
  <si>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</si>
  <si>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</si>
  <si>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</si>
  <si>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</si>
  <si>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</si>
  <si>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</si>
  <si>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</si>
  <si>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</si>
  <si>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</si>
  <si>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</si>
  <si>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</si>
  <si>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</si>
  <si>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</si>
  <si>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</si>
  <si>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</si>
  <si>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</si>
  <si>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</si>
  <si>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</si>
  <si>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</si>
  <si>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</si>
  <si>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</si>
  <si>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</si>
  <si>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</si>
  <si>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</si>
  <si>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</si>
  <si>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</si>
  <si>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</si>
  <si>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</si>
  <si>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</si>
  <si>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</si>
  <si>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</si>
  <si>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</si>
  <si>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</si>
  <si>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</si>
  <si>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</si>
  <si>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</si>
  <si>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</si>
  <si>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</si>
  <si>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</si>
  <si>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</si>
  <si>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</si>
  <si>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</si>
  <si>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</si>
  <si>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</si>
  <si>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</si>
  <si>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</si>
  <si>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</si>
  <si>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</si>
  <si>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</si>
  <si>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</si>
  <si>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</si>
  <si>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</si>
  <si>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</si>
  <si>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</si>
  <si>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</si>
  <si>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</si>
  <si>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</si>
  <si>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</si>
  <si>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</si>
  <si>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</si>
  <si>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</si>
  <si>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</si>
  <si>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</si>
  <si>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</si>
  <si>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</si>
  <si>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</si>
  <si>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</si>
  <si>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</si>
  <si>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</si>
  <si>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</si>
  <si>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</si>
  <si>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</si>
  <si>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</si>
  <si>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</si>
  <si>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</si>
  <si>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</si>
  <si>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</si>
  <si>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</si>
  <si>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</si>
  <si>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</si>
  <si>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</si>
  <si>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</si>
  <si>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</si>
  <si>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</si>
  <si>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</si>
  <si>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</si>
  <si>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</si>
  <si>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</si>
  <si>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</si>
  <si>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</si>
  <si>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</si>
  <si>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</si>
  <si>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</si>
  <si>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</si>
  <si>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</si>
  <si>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</si>
  <si>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</si>
  <si>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</si>
  <si>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</si>
  <si>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</si>
  <si>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</si>
  <si>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</si>
  <si>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</si>
  <si>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</si>
  <si>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</si>
  <si>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</si>
  <si>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</si>
  <si>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</si>
  <si>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</si>
  <si>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</si>
  <si>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</si>
  <si>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</si>
  <si>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</si>
  <si>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</si>
  <si>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</si>
  <si>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</si>
  <si>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</si>
  <si>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</si>
  <si>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</si>
  <si>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</si>
  <si>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</si>
  <si>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</si>
  <si>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</si>
  <si>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</si>
  <si>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</si>
  <si>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</si>
  <si>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</si>
  <si>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</si>
  <si>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</si>
  <si>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</si>
  <si>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</si>
  <si>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</si>
  <si>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</si>
  <si>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</si>
  <si>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</si>
  <si>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</si>
  <si>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</si>
  <si>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</si>
  <si>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</si>
  <si>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</si>
  <si>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</si>
  <si>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</si>
  <si>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</si>
  <si>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</si>
  <si>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</si>
  <si>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</si>
  <si>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</si>
  <si>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</si>
  <si>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</si>
  <si>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</si>
  <si>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</si>
  <si>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</si>
  <si>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</si>
  <si>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</si>
  <si>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</si>
  <si>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</si>
  <si>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</si>
  <si>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</si>
  <si>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</si>
  <si>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</si>
  <si>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</si>
  <si>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</si>
  <si>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</si>
  <si>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</si>
  <si>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</si>
  <si>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</si>
  <si>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</si>
  <si>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</si>
  <si>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</si>
  <si>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</si>
  <si>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</si>
  <si>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</si>
  <si>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</si>
  <si>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</si>
  <si>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</si>
  <si>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</si>
  <si>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</si>
  <si>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</si>
  <si>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</si>
  <si>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</si>
  <si>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</si>
  <si>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</si>
  <si>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</si>
  <si>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</si>
  <si>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</si>
  <si>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</si>
  <si>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</si>
  <si>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</si>
  <si>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</si>
  <si>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</si>
  <si>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</si>
  <si>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</si>
  <si>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</si>
  <si>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</si>
  <si>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</si>
  <si>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</si>
  <si>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</si>
  <si>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</si>
  <si>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</si>
  <si>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</si>
  <si>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</si>
  <si>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</si>
  <si>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</si>
  <si>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</si>
  <si>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</si>
  <si>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</si>
  <si>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</si>
  <si>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</si>
  <si>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</si>
  <si>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</si>
  <si>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</si>
  <si>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</si>
  <si>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</si>
  <si>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</si>
  <si>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</si>
  <si>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</si>
  <si>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</si>
  <si>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</si>
  <si>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</si>
  <si>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</si>
  <si>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</si>
  <si>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</si>
  <si>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</si>
  <si>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</si>
  <si>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</si>
  <si>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</si>
  <si>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</si>
  <si>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</si>
  <si>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</si>
  <si>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</si>
  <si>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</si>
  <si>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</si>
  <si>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</si>
  <si>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</si>
  <si>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</si>
  <si>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</si>
  <si>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</si>
  <si>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</si>
  <si>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</si>
  <si>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</si>
  <si>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</si>
  <si>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</si>
  <si>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</si>
  <si>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</si>
  <si>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</si>
  <si>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</si>
  <si>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</si>
  <si>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</si>
  <si>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</si>
  <si>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</si>
  <si>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</si>
  <si>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</si>
  <si>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</si>
  <si>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</si>
  <si>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</si>
  <si>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</si>
  <si>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</si>
  <si>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</si>
  <si>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</si>
  <si>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</si>
  <si>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</si>
  <si>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</si>
  <si>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</si>
  <si>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</si>
  <si>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</si>
  <si>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</si>
  <si>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</si>
  <si>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</si>
  <si>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</si>
  <si>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</si>
  <si>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</si>
  <si>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</si>
  <si>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</si>
  <si>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</si>
  <si>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</si>
  <si>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</si>
  <si>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</si>
  <si>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</si>
  <si>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</si>
  <si>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</si>
  <si>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</si>
  <si>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</si>
  <si>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</si>
  <si>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</si>
  <si>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</si>
  <si>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</si>
  <si>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</si>
  <si>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</si>
  <si>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</si>
  <si>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</si>
  <si>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</si>
  <si>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</si>
  <si>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</si>
  <si>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</si>
  <si>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</si>
  <si>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</si>
  <si>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</si>
  <si>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</si>
  <si>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</si>
  <si>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</si>
  <si>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</si>
  <si>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</si>
  <si>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</si>
  <si>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</si>
  <si>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</si>
  <si>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</si>
  <si>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</si>
  <si>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</si>
  <si>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</si>
  <si>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</si>
  <si>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</si>
  <si>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</si>
  <si>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</si>
  <si>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</si>
  <si>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</si>
  <si>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</si>
  <si>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</si>
  <si>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</si>
  <si>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</si>
  <si>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</si>
  <si>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</si>
  <si>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</si>
  <si>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</si>
  <si>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</si>
  <si>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</si>
  <si>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</si>
  <si>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</si>
  <si>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</si>
  <si>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</si>
  <si>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</si>
  <si>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</si>
  <si>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</si>
  <si>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</si>
  <si>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</si>
  <si>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</si>
  <si>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</si>
  <si>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</si>
  <si>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</si>
  <si>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</si>
  <si>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</si>
  <si>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</si>
  <si>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</si>
  <si>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</si>
  <si>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</si>
  <si>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</si>
  <si>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</si>
  <si>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</si>
  <si>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</si>
  <si>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</si>
  <si>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</si>
  <si>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</si>
  <si>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</si>
  <si>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</si>
  <si>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</si>
  <si>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</si>
  <si>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</si>
  <si>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</si>
  <si>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</si>
  <si>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</si>
  <si>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</si>
  <si>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</si>
  <si>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</si>
  <si>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</si>
  <si>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</si>
  <si>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</si>
  <si>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</si>
  <si>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</si>
  <si>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</si>
  <si>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</si>
  <si>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</si>
  <si>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</si>
  <si>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</si>
  <si>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</si>
  <si>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</si>
  <si>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</si>
  <si>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</si>
  <si>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</si>
  <si>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</si>
  <si>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</si>
  <si>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</si>
  <si>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</si>
  <si>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</si>
  <si>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</si>
  <si>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</si>
  <si>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</si>
  <si>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</si>
  <si>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</si>
  <si>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</si>
  <si>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</si>
  <si>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</si>
  <si>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</si>
  <si>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</si>
  <si>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</si>
  <si>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</si>
  <si>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</si>
  <si>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</si>
  <si>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</si>
  <si>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</si>
  <si>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</si>
  <si>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</si>
  <si>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</si>
  <si>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</si>
  <si>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</si>
  <si>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</si>
  <si>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</si>
  <si>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</si>
  <si>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</si>
  <si>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</si>
  <si>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</si>
  <si>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</si>
  <si>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</si>
  <si>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</si>
  <si>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</si>
  <si>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</si>
  <si>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</si>
  <si>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</si>
  <si>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</si>
  <si>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</si>
  <si>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</si>
  <si>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</si>
  <si>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</si>
  <si>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</si>
  <si>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</si>
  <si>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</si>
  <si>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</si>
  <si>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</si>
  <si>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</si>
  <si>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</si>
  <si>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</si>
  <si>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</si>
  <si>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</si>
  <si>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</si>
  <si>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</si>
  <si>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</si>
  <si>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</si>
  <si>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</si>
  <si>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</si>
  <si>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</si>
  <si>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</si>
  <si>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</si>
  <si>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</si>
  <si>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</si>
  <si>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</si>
  <si>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</si>
  <si>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</si>
  <si>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</si>
  <si>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</si>
  <si>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</si>
  <si>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</si>
  <si>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</si>
  <si>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</si>
  <si>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</si>
  <si>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</si>
  <si>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</si>
  <si>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</si>
  <si>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</si>
  <si>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</si>
  <si>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</si>
  <si>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</si>
  <si>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</si>
  <si>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</si>
  <si>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</si>
  <si>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</si>
  <si>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</si>
  <si>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</si>
  <si>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</si>
  <si>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</si>
  <si>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</si>
  <si>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</si>
  <si>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</si>
  <si>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</si>
  <si>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</si>
  <si>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</si>
  <si>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</si>
  <si>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</si>
  <si>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</si>
  <si>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</si>
  <si>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</si>
  <si>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</si>
  <si>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</si>
  <si>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</si>
  <si>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</si>
  <si>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</si>
  <si>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</si>
  <si>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</si>
  <si>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</si>
  <si>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</si>
  <si>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</si>
  <si>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</si>
  <si>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</si>
  <si>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</si>
  <si>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</si>
  <si>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</si>
  <si>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</si>
  <si>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</si>
  <si>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</si>
  <si>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</si>
  <si>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</si>
  <si>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</si>
  <si>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</si>
  <si>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</si>
  <si>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</si>
  <si>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</si>
  <si>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</si>
  <si>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</si>
  <si>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</si>
  <si>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</si>
  <si>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</si>
  <si>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</si>
  <si>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</si>
  <si>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</si>
  <si>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</si>
  <si>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</si>
  <si>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</si>
  <si>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</si>
  <si>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</si>
  <si>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</si>
  <si>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</si>
  <si>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</si>
  <si>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</si>
  <si>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</si>
  <si>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</si>
  <si>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</si>
  <si>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</si>
  <si>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</si>
  <si>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</si>
  <si>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</si>
  <si>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</si>
  <si>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</si>
  <si>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</si>
  <si>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</si>
  <si>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</si>
  <si>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</si>
  <si>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</si>
  <si>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</si>
  <si>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</si>
  <si>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</si>
  <si>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</si>
  <si>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</si>
  <si>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</si>
  <si>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</si>
  <si>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</si>
  <si>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</si>
  <si>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</si>
  <si>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</si>
  <si>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</si>
  <si>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</si>
  <si>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</si>
  <si>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</si>
  <si>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</si>
  <si>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</si>
  <si>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</si>
  <si>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</si>
  <si>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</si>
  <si>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</si>
  <si>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</si>
  <si>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</si>
  <si>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</si>
  <si>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</si>
  <si>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</si>
  <si>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</si>
  <si>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</si>
  <si>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</si>
  <si>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</si>
  <si>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</si>
  <si>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</si>
  <si>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</si>
  <si>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</si>
  <si>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</si>
  <si>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</si>
  <si>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</si>
  <si>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</si>
  <si>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</si>
  <si>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</si>
  <si>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</si>
  <si>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</si>
  <si>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</si>
  <si>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</si>
  <si>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</si>
  <si>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</si>
  <si>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</si>
  <si>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</si>
  <si>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</si>
  <si>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</si>
  <si>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</si>
  <si>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</si>
  <si>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</si>
  <si>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</si>
  <si>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</si>
  <si>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</si>
  <si>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</si>
  <si>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</si>
  <si>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</si>
  <si>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</si>
  <si>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</si>
  <si>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</si>
  <si>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</si>
  <si>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</si>
  <si>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</si>
  <si>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</si>
  <si>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</si>
  <si>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</si>
  <si>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</si>
  <si>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</si>
  <si>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</si>
  <si>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</si>
  <si>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</si>
  <si>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</si>
  <si>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</si>
  <si>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</si>
  <si>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</si>
  <si>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</si>
  <si>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</si>
  <si>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</si>
  <si>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</si>
  <si>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</si>
  <si>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</si>
  <si>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</si>
  <si>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</si>
  <si>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</si>
  <si>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</si>
  <si>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</si>
  <si>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</si>
  <si>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</si>
  <si>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</si>
  <si>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</si>
  <si>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</si>
  <si>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</si>
  <si>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</si>
  <si>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</si>
  <si>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</si>
  <si>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</si>
  <si>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</si>
  <si>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</si>
  <si>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</si>
  <si>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</si>
  <si>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</si>
  <si>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</si>
  <si>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</si>
  <si>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</si>
  <si>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</si>
  <si>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</si>
  <si>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</si>
  <si>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</si>
  <si>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</si>
  <si>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</si>
  <si>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</si>
  <si>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</si>
  <si>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</si>
  <si>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</si>
  <si>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</si>
  <si>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</si>
  <si>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</si>
  <si>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</si>
  <si>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</si>
  <si>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</si>
  <si>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</si>
  <si>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</si>
  <si>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</si>
  <si>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</si>
  <si>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</si>
  <si>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</si>
  <si>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</si>
  <si>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</si>
  <si>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</si>
  <si>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</si>
  <si>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</si>
  <si>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</si>
  <si>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</si>
  <si>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</si>
  <si>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</si>
  <si>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</si>
  <si>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</si>
  <si>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</si>
  <si>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</si>
  <si>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</si>
  <si>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</si>
  <si>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</si>
  <si>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</si>
  <si>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</si>
  <si>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</si>
  <si>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</si>
  <si>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</si>
  <si>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</si>
  <si>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</si>
  <si>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</si>
  <si>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</si>
  <si>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</si>
  <si>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</si>
  <si>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</si>
  <si>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</si>
  <si>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</si>
  <si>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</si>
  <si>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</si>
  <si>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</si>
  <si>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</si>
  <si>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</si>
  <si>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</si>
  <si>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</si>
  <si>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</si>
  <si>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</si>
  <si>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</si>
  <si>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</si>
  <si>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</si>
  <si>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</si>
  <si>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</si>
  <si>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</si>
  <si>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</si>
  <si>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</si>
  <si>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</si>
  <si>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</si>
  <si>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</si>
  <si>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</si>
  <si>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</si>
  <si>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</si>
  <si>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</si>
  <si>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</si>
  <si>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</si>
  <si>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</si>
  <si>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</si>
  <si>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</si>
  <si>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</si>
  <si>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</si>
  <si>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</si>
  <si>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</si>
  <si>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</si>
  <si>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</si>
  <si>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</si>
  <si>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</si>
  <si>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</si>
  <si>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</si>
  <si>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</si>
  <si>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</si>
  <si>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</si>
  <si>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</si>
  <si>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</si>
  <si>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</si>
  <si>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</si>
  <si>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</si>
  <si>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</si>
  <si>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</si>
  <si>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</si>
  <si>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</si>
  <si>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</si>
  <si>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</si>
  <si>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</si>
  <si>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</si>
  <si>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</si>
  <si>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</si>
  <si>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</si>
  <si>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</si>
  <si>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</si>
  <si>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</si>
  <si>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</si>
  <si>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</si>
  <si>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</si>
  <si>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</si>
  <si>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</si>
  <si>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</si>
  <si>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</si>
  <si>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</si>
  <si>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</si>
  <si>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</si>
  <si>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</si>
  <si>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</si>
  <si>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</si>
  <si>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</si>
  <si>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</si>
  <si>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</si>
  <si>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</si>
  <si>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</si>
  <si>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</si>
  <si>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</si>
  <si>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</si>
  <si>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</si>
  <si>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</si>
  <si>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</si>
  <si>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</si>
  <si>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</si>
  <si>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</si>
  <si>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</si>
  <si>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</si>
  <si>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</si>
  <si>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</si>
  <si>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</si>
  <si>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</si>
  <si>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</si>
  <si>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</si>
  <si>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</si>
  <si>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</si>
  <si>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</si>
  <si>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</si>
  <si>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</si>
  <si>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</si>
  <si>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</si>
  <si>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</si>
  <si>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</si>
  <si>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</si>
  <si>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</si>
  <si>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</si>
  <si>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</si>
  <si>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</si>
  <si>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</si>
  <si>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</si>
  <si>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</si>
  <si>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</si>
  <si>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</si>
  <si>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</si>
  <si>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</si>
  <si>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</si>
  <si>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</si>
  <si>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</si>
  <si>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</si>
  <si>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</si>
  <si>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</si>
  <si>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</si>
  <si>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</si>
  <si>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</si>
  <si>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</si>
  <si>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</si>
  <si>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</si>
  <si>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</si>
  <si>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</si>
  <si>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</si>
  <si>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</si>
  <si>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</si>
  <si>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</si>
  <si>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</si>
  <si>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</si>
  <si>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</si>
  <si>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</si>
  <si>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</si>
  <si>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</si>
  <si>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</si>
  <si>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</si>
  <si>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</si>
  <si>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</si>
  <si>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</si>
  <si>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</si>
  <si>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</si>
  <si>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</si>
  <si>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</si>
  <si>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</si>
  <si>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</si>
  <si>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</si>
  <si>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</si>
  <si>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</si>
  <si>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</si>
  <si>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</si>
  <si>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</si>
  <si>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</si>
  <si>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</si>
  <si>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</si>
  <si>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</si>
  <si>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</si>
  <si>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</si>
  <si>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</si>
  <si>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</si>
  <si>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</si>
  <si>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</si>
  <si>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</si>
  <si>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</si>
  <si>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</si>
  <si>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</si>
  <si>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</si>
  <si>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</si>
  <si>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</si>
  <si>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</si>
  <si>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</si>
  <si>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</si>
  <si>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</si>
  <si>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</si>
  <si>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</si>
  <si>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</si>
  <si>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</si>
  <si>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</si>
  <si>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</si>
  <si>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</si>
  <si>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</si>
  <si>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</si>
  <si>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</si>
  <si>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</si>
  <si>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</si>
  <si>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</si>
  <si>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</si>
  <si>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</si>
  <si>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</si>
  <si>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</si>
  <si>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</si>
  <si>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</si>
  <si>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</si>
  <si>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</si>
  <si>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</si>
  <si>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</si>
  <si>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</si>
  <si>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</si>
  <si>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</si>
  <si>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</si>
  <si>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</si>
  <si>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</si>
  <si>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</si>
  <si>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</si>
  <si>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</si>
  <si>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</si>
  <si>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</si>
  <si>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</si>
  <si>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</si>
  <si>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</si>
  <si>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</si>
  <si>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</si>
  <si>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</si>
  <si>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</si>
  <si>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</si>
  <si>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</si>
  <si>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</si>
  <si>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</si>
  <si>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</si>
  <si>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</si>
  <si>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</si>
  <si>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</si>
  <si>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</si>
  <si>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</si>
  <si>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</si>
  <si>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</si>
  <si>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</si>
  <si>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</si>
  <si>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</si>
  <si>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</si>
  <si>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</si>
  <si>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</si>
  <si>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</si>
  <si>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</si>
  <si>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</si>
  <si>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</si>
  <si>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</si>
  <si>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</si>
  <si>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</si>
  <si>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</si>
  <si>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</si>
  <si>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</si>
  <si>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</si>
  <si>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</si>
  <si>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</si>
  <si>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</si>
  <si>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</si>
  <si>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</si>
  <si>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</si>
  <si>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</si>
  <si>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</si>
  <si>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</si>
  <si>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</si>
  <si>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</si>
  <si>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</si>
  <si>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</si>
  <si>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</si>
  <si>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</si>
  <si>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</si>
  <si>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</si>
  <si>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</si>
  <si>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</si>
  <si>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</si>
  <si>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</si>
  <si>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</si>
  <si>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</si>
  <si>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</si>
  <si>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</si>
  <si>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</si>
  <si>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</si>
  <si>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</si>
  <si>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</si>
  <si>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</si>
  <si>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</si>
  <si>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</si>
  <si>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</si>
  <si>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</si>
  <si>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</si>
  <si>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</si>
  <si>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</si>
  <si>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</si>
  <si>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</si>
  <si>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</si>
  <si>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</si>
  <si>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</si>
  <si>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</si>
  <si>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</si>
  <si>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</si>
  <si>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</si>
  <si>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</si>
  <si>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</si>
  <si>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</si>
  <si>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</si>
  <si>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</si>
  <si>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</si>
  <si>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</si>
  <si>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</si>
  <si>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</si>
  <si>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</si>
  <si>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</si>
  <si>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</si>
  <si>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</si>
  <si>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</si>
  <si>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</si>
  <si>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</si>
  <si>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</si>
  <si>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</si>
  <si>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</si>
  <si>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</si>
  <si>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</si>
  <si>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</si>
  <si>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</si>
  <si>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</si>
  <si>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</si>
  <si>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</si>
  <si>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</si>
  <si>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</si>
  <si>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</si>
  <si>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</si>
  <si>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</si>
  <si>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</si>
  <si>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</si>
  <si>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</si>
  <si>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</si>
  <si>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</si>
  <si>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</si>
  <si>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</si>
  <si>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</si>
  <si>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</si>
  <si>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</si>
  <si>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</si>
  <si>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</si>
  <si>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</si>
  <si>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</si>
  <si>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</si>
  <si>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</si>
  <si>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</si>
  <si>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</si>
  <si>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</si>
  <si>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</si>
  <si>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</si>
  <si>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</si>
  <si>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</si>
  <si>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</si>
  <si>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</si>
  <si>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</si>
  <si>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</si>
  <si>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</si>
  <si>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</si>
  <si>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</si>
  <si>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</si>
  <si>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</si>
  <si>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</si>
  <si>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</si>
  <si>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</si>
  <si>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</si>
  <si>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</si>
  <si>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</si>
  <si>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</si>
  <si>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</si>
  <si>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</si>
  <si>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</si>
  <si>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</si>
  <si>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</si>
  <si>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</si>
  <si>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</si>
  <si>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</si>
  <si>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</si>
  <si>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</si>
  <si>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</si>
  <si>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</si>
  <si>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</si>
  <si>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</si>
  <si>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</si>
  <si>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</si>
  <si>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</si>
  <si>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</si>
  <si>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</si>
  <si>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</si>
  <si>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</si>
  <si>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</si>
  <si>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</si>
  <si>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</si>
  <si>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</si>
  <si>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</si>
  <si>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</si>
  <si>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</si>
  <si>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</si>
  <si>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</si>
  <si>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</si>
  <si>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</si>
  <si>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</si>
  <si>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</si>
  <si>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</si>
  <si>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</si>
  <si>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</si>
  <si>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</si>
  <si>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</si>
  <si>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</si>
  <si>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</si>
  <si>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</si>
  <si>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</si>
  <si>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</si>
  <si>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</si>
  <si>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</si>
  <si>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</si>
  <si>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</si>
  <si>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</si>
  <si>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</si>
  <si>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</si>
  <si>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</si>
  <si>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</si>
  <si>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</si>
  <si>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</si>
  <si>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</si>
  <si>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</si>
  <si>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</si>
  <si>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</si>
  <si>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</si>
  <si>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</si>
  <si>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</si>
  <si>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</si>
  <si>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</si>
  <si>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</si>
  <si>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</si>
  <si>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</si>
  <si>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</si>
  <si>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</si>
  <si>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</si>
  <si>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</si>
  <si>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</si>
  <si>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</si>
  <si>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</si>
  <si>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</si>
  <si>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</si>
  <si>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</si>
  <si>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</si>
  <si>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</si>
  <si>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</si>
  <si>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</si>
  <si>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</si>
  <si>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</si>
  <si>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</si>
  <si>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</si>
  <si>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</si>
  <si>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</si>
  <si>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</si>
  <si>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</si>
  <si>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</si>
  <si>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</si>
  <si>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</si>
  <si>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</si>
  <si>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</si>
  <si>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</si>
  <si>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</si>
  <si>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</si>
  <si>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</si>
  <si>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</si>
  <si>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</si>
  <si>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</si>
  <si>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</si>
  <si>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</si>
  <si>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</si>
  <si>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</si>
  <si>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</si>
  <si>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</si>
  <si>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</si>
  <si>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</si>
  <si>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</si>
  <si>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</si>
  <si>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</si>
  <si>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</si>
  <si>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</si>
  <si>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</si>
  <si>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</si>
  <si>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</si>
  <si>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</si>
  <si>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</si>
  <si>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</si>
  <si>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</si>
  <si>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</si>
  <si>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</si>
  <si>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</si>
  <si>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</si>
  <si>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</si>
  <si>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</si>
  <si>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</si>
  <si>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</si>
  <si>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</si>
  <si>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</si>
  <si>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</si>
  <si>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</si>
  <si>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</si>
  <si>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</si>
  <si>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</si>
  <si>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</si>
  <si>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</si>
  <si>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</si>
  <si>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</si>
  <si>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</si>
  <si>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</si>
  <si>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</si>
  <si>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</si>
  <si>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</si>
  <si>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</si>
  <si>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</si>
  <si>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</si>
  <si>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</si>
  <si>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</si>
  <si>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</si>
  <si>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</si>
  <si>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</si>
  <si>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</si>
  <si>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</si>
  <si>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</si>
  <si>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</si>
  <si>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</si>
  <si>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</si>
  <si>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</si>
  <si>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</si>
  <si>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</si>
  <si>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</si>
  <si>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</si>
  <si>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</si>
  <si>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</si>
  <si>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</si>
  <si>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</si>
  <si>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</si>
  <si>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</si>
  <si>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</si>
  <si>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</si>
  <si>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</si>
  <si>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</si>
  <si>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</si>
  <si>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</si>
  <si>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</si>
  <si>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</si>
  <si>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</si>
  <si>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</si>
  <si>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</si>
  <si>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</si>
  <si>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</si>
  <si>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</si>
  <si>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</si>
  <si>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</si>
  <si>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</si>
  <si>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</si>
  <si>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</si>
  <si>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</si>
  <si>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</si>
  <si>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</si>
  <si>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</si>
  <si>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</si>
  <si>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</si>
  <si>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</si>
  <si>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</si>
  <si>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</si>
  <si>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</si>
  <si>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</si>
  <si>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</si>
  <si>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</si>
  <si>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</si>
  <si>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</si>
  <si>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</si>
  <si>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</si>
  <si>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</si>
  <si>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</si>
  <si>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</si>
  <si>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</si>
  <si>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</si>
  <si>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</si>
  <si>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</si>
  <si>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</si>
  <si>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</si>
  <si>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</si>
  <si>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</si>
  <si>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</si>
  <si>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</si>
  <si>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</si>
  <si>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</si>
  <si>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</si>
  <si>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</si>
  <si>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</si>
  <si>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</si>
  <si>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</si>
  <si>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</si>
  <si>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</si>
  <si>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</si>
  <si>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</si>
  <si>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</si>
  <si>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</si>
  <si>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</si>
  <si>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</si>
  <si>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</si>
  <si>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</si>
  <si>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</si>
  <si>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</si>
  <si>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</si>
  <si>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</si>
  <si>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</si>
  <si>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</si>
  <si>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</si>
  <si>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</si>
  <si>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</si>
  <si>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</si>
  <si>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</si>
  <si>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</si>
  <si>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</si>
  <si>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</si>
  <si>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</si>
  <si>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</si>
  <si>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</si>
  <si>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</si>
  <si>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</si>
  <si>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</si>
  <si>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</si>
  <si>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</si>
  <si>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</si>
  <si>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</si>
  <si>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</si>
  <si>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</si>
  <si>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</si>
  <si>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</si>
  <si>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</si>
  <si>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</si>
  <si>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</si>
  <si>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</si>
  <si>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</si>
  <si>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</si>
  <si>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</si>
  <si>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</si>
  <si>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</si>
  <si>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</si>
  <si>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</si>
  <si>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</si>
  <si>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</si>
  <si>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</si>
  <si>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</si>
  <si>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</si>
  <si>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</si>
  <si>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</si>
  <si>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</si>
  <si>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</si>
  <si>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</si>
  <si>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</si>
  <si>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</si>
  <si>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</si>
  <si>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</si>
  <si>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</si>
  <si>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</si>
  <si>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</si>
  <si>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</si>
  <si>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</si>
  <si>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</si>
  <si>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</si>
  <si>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</si>
  <si>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</si>
  <si>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</si>
  <si>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</si>
  <si>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</si>
  <si>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</si>
  <si>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</si>
  <si>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</si>
  <si>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</si>
  <si>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</si>
  <si>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</si>
  <si>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</si>
  <si>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</si>
  <si>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</si>
  <si>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</si>
  <si>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</si>
  <si>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</si>
  <si>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</si>
  <si>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</si>
  <si>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</si>
  <si>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</si>
  <si>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</si>
  <si>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</si>
  <si>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</si>
  <si>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</si>
  <si>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</si>
  <si>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</si>
  <si>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</si>
  <si>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</si>
  <si>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</si>
  <si>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</si>
  <si>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</si>
  <si>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</si>
  <si>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</si>
  <si>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</si>
  <si>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</si>
  <si>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</si>
  <si>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</si>
  <si>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</si>
  <si>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</si>
  <si>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</si>
  <si>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</si>
  <si>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</si>
  <si>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</si>
  <si>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</si>
  <si>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</si>
  <si>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</si>
  <si>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</si>
  <si>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</si>
  <si>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</si>
  <si>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</si>
  <si>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</si>
  <si>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</si>
  <si>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</si>
  <si>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</si>
  <si>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</si>
  <si>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</si>
  <si>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</si>
  <si>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</si>
  <si>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</si>
  <si>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</si>
  <si>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</si>
  <si>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</si>
  <si>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</si>
  <si>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</si>
  <si>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</si>
  <si>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</si>
  <si>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</si>
  <si>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</si>
  <si>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</si>
  <si>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</si>
  <si>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</si>
  <si>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</si>
  <si>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</si>
  <si>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</si>
  <si>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</si>
  <si>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</si>
  <si>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</si>
  <si>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</si>
  <si>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</si>
  <si>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</si>
  <si>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</si>
  <si>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</si>
  <si>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</si>
  <si>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</si>
  <si>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</si>
  <si>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</si>
  <si>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</si>
  <si>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</si>
  <si>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</si>
  <si>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</si>
  <si>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</si>
  <si>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</si>
  <si>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</si>
  <si>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</si>
  <si>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</si>
  <si>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</si>
  <si>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</si>
  <si>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</si>
  <si>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</si>
  <si>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</si>
  <si>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</si>
  <si>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</si>
  <si>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</si>
  <si>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</si>
  <si>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</si>
  <si>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</si>
  <si>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</si>
  <si>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</si>
  <si>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</si>
  <si>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</si>
  <si>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</si>
  <si>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</si>
  <si>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</si>
  <si>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</si>
  <si>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</si>
  <si>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</si>
  <si>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</si>
  <si>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</si>
  <si>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</si>
  <si>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</si>
  <si>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</si>
  <si>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</si>
  <si>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</si>
  <si>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</si>
  <si>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</si>
  <si>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</si>
  <si>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</si>
  <si>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</si>
  <si>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</si>
  <si>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</si>
  <si>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</si>
  <si>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</si>
  <si>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</si>
  <si>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</si>
  <si>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</si>
  <si>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</si>
  <si>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</si>
  <si>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</si>
  <si>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</si>
  <si>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</si>
  <si>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</si>
  <si>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</si>
  <si>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</si>
  <si>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</si>
  <si>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</si>
  <si>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</si>
  <si>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</si>
  <si>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</si>
  <si>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</si>
  <si>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</si>
  <si>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</si>
  <si>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</si>
  <si>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</si>
  <si>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</si>
  <si>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</si>
  <si>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</si>
  <si>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</si>
  <si>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</si>
  <si>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</si>
  <si>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</si>
  <si>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</si>
  <si>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</si>
  <si>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</si>
  <si>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</si>
  <si>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</si>
  <si>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</si>
  <si>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</si>
  <si>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</si>
  <si>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</si>
  <si>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</si>
  <si>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</si>
  <si>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</si>
  <si>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</si>
  <si>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</si>
  <si>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</si>
  <si>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</si>
  <si>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</si>
  <si>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</si>
  <si>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</si>
  <si>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</si>
  <si>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</si>
  <si>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</si>
  <si>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</si>
  <si>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</si>
  <si>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</si>
  <si>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</si>
  <si>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</si>
  <si>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</si>
  <si>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</si>
  <si>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</si>
  <si>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</si>
  <si>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</si>
  <si>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</si>
  <si>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</si>
  <si>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</si>
  <si>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</si>
  <si>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</si>
  <si>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</si>
  <si>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</si>
  <si>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</si>
  <si>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</si>
  <si>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</si>
  <si>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</si>
  <si>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</si>
  <si>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</si>
  <si>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</si>
  <si>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</si>
  <si>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</si>
  <si>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</si>
  <si>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</si>
  <si>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</si>
  <si>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</si>
  <si>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</si>
  <si>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</si>
  <si>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</si>
  <si>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</si>
  <si>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</si>
  <si>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</si>
  <si>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</si>
  <si>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</si>
  <si>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</si>
  <si>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</si>
  <si>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</si>
  <si>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</si>
  <si>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</si>
  <si>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</si>
  <si>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</si>
  <si>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</si>
  <si>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</si>
  <si>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</si>
  <si>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</si>
  <si>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</si>
  <si>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</si>
  <si>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</si>
  <si>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</si>
  <si>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</si>
  <si>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</si>
  <si>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</si>
  <si>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</si>
  <si>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</si>
  <si>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</si>
  <si>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</si>
  <si>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</si>
  <si>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</si>
  <si>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</si>
  <si>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</si>
  <si>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</si>
  <si>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</si>
  <si>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</si>
  <si>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</si>
  <si>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</si>
  <si>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</si>
  <si>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</si>
  <si>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</si>
  <si>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</si>
  <si>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</si>
  <si>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</si>
  <si>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</si>
  <si>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</si>
  <si>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</si>
  <si>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</si>
  <si>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</si>
  <si>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</si>
  <si>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</si>
  <si>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</si>
  <si>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</si>
  <si>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</si>
  <si>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</si>
  <si>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</si>
  <si>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</si>
  <si>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</si>
  <si>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</si>
  <si>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</si>
  <si>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</si>
  <si>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</si>
  <si>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</si>
  <si>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</si>
  <si>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</si>
  <si>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</si>
  <si>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</si>
  <si>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</si>
  <si>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</si>
  <si>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</si>
  <si>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</si>
  <si>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</si>
  <si>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</si>
  <si>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</si>
  <si>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</si>
  <si>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</si>
  <si>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</si>
  <si>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</si>
  <si>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</si>
  <si>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</si>
  <si>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</si>
  <si>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</si>
  <si>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</si>
  <si>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</si>
  <si>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</si>
  <si>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</si>
  <si>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</si>
  <si>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</si>
  <si>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</si>
  <si>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</si>
  <si>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</si>
  <si>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</si>
  <si>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</si>
  <si>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</si>
  <si>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</si>
  <si>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</si>
  <si>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</si>
  <si>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</si>
  <si>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</si>
  <si>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</si>
  <si>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</si>
  <si>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</si>
  <si>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</si>
  <si>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</si>
  <si>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</si>
  <si>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</si>
  <si>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</si>
  <si>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</si>
  <si>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</si>
  <si>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</si>
  <si>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</si>
  <si>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</si>
  <si>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</si>
  <si>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</si>
  <si>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</si>
  <si>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</si>
  <si>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</si>
  <si>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</si>
  <si>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</si>
  <si>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</si>
  <si>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</si>
  <si>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</si>
  <si>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</si>
  <si>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</si>
  <si>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</si>
  <si>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</si>
  <si>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</si>
  <si>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</si>
  <si>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</si>
  <si>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</si>
  <si>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</si>
  <si>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</si>
  <si>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</si>
  <si>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</si>
  <si>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</si>
  <si>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</si>
  <si>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</si>
  <si>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</si>
  <si>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</si>
  <si>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</si>
  <si>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</si>
  <si>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</si>
  <si>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</si>
  <si>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</si>
  <si>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</si>
  <si>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</si>
  <si>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</si>
  <si>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</si>
  <si>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</si>
  <si>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</si>
  <si>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</si>
  <si>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</si>
  <si>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</si>
  <si>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</si>
  <si>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</si>
  <si>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</si>
  <si>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</si>
  <si>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</si>
  <si>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</si>
  <si>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</si>
  <si>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</si>
  <si>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</si>
  <si>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</si>
  <si>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</si>
  <si>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</si>
  <si>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</si>
  <si>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</si>
  <si>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</si>
  <si>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</si>
  <si>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</si>
  <si>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</si>
  <si>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</si>
  <si>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</si>
  <si>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</si>
  <si>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</si>
  <si>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</si>
  <si>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</si>
  <si>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</si>
  <si>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</si>
  <si>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</si>
  <si>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</si>
  <si>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</si>
  <si>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</si>
  <si>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</si>
  <si>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</si>
  <si>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</si>
  <si>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</si>
  <si>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</si>
  <si>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</si>
  <si>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</si>
  <si>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</si>
  <si>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</si>
  <si>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</si>
  <si>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</si>
  <si>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</si>
  <si>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</si>
  <si>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</si>
  <si>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</si>
  <si>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</si>
  <si>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</si>
  <si>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</si>
  <si>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</si>
  <si>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</si>
  <si>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</si>
  <si>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</si>
  <si>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</si>
  <si>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</si>
  <si>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</si>
  <si>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</si>
  <si>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</si>
  <si>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</si>
  <si>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</si>
  <si>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</si>
  <si>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</si>
  <si>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</si>
  <si>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</si>
  <si>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</si>
  <si>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</si>
  <si>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</si>
  <si>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</si>
  <si>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</si>
  <si>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</si>
  <si>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</si>
  <si>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</si>
  <si>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</si>
  <si>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</si>
  <si>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</si>
  <si>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</si>
  <si>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</si>
  <si>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</si>
  <si>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</si>
  <si>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</si>
  <si>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</si>
  <si>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</si>
  <si>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</si>
  <si>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</si>
  <si>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</si>
  <si>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</si>
  <si>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</si>
  <si>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</si>
  <si>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</si>
  <si>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</si>
  <si>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</si>
  <si>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</si>
  <si>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</si>
  <si>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</si>
  <si>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</si>
  <si>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</si>
  <si>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</si>
  <si>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</si>
  <si>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</si>
  <si>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</si>
  <si>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</si>
  <si>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</si>
  <si>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</si>
  <si>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</si>
  <si>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</si>
  <si>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</si>
  <si>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</si>
  <si>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</si>
  <si>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</si>
  <si>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</si>
  <si>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</si>
  <si>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</si>
  <si>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</si>
  <si>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</si>
  <si>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</si>
  <si>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</si>
  <si>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</si>
  <si>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</si>
  <si>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</si>
  <si>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</si>
  <si>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</si>
  <si>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</si>
  <si>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</si>
  <si>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</si>
  <si>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</si>
  <si>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</si>
  <si>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</si>
  <si>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</si>
  <si>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</si>
  <si>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</si>
  <si>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</si>
  <si>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</si>
  <si>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</si>
  <si>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</si>
  <si>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</si>
  <si>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</si>
  <si>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</si>
  <si>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</si>
  <si>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</si>
  <si>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</si>
  <si>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</si>
  <si>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</si>
  <si>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</si>
  <si>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</si>
  <si>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</si>
  <si>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</si>
  <si>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</si>
  <si>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</si>
  <si>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</si>
  <si>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</si>
  <si>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</si>
  <si>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</si>
  <si>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</si>
  <si>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</si>
  <si>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</si>
  <si>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</si>
  <si>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</si>
  <si>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</si>
  <si>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</si>
  <si>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</si>
  <si>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</si>
  <si>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</si>
  <si>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</si>
  <si>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</si>
  <si>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</si>
  <si>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</si>
  <si>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</si>
  <si>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</si>
  <si>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</si>
  <si>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</si>
  <si>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</si>
  <si>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</si>
  <si>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</si>
  <si>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</si>
  <si>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</si>
  <si>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</si>
  <si>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</si>
  <si>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</si>
  <si>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</si>
  <si>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</si>
  <si>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</si>
  <si>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</si>
  <si>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</si>
  <si>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</si>
  <si>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</si>
  <si>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</si>
  <si>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</si>
  <si>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</si>
  <si>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</si>
  <si>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</si>
  <si>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</si>
  <si>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</si>
  <si>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</si>
  <si>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</si>
  <si>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</si>
  <si>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</si>
  <si>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</si>
  <si>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</si>
  <si>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</si>
  <si>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</si>
  <si>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</si>
  <si>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</si>
  <si>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</si>
  <si>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</si>
  <si>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</si>
  <si>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</si>
  <si>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</si>
  <si>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</si>
  <si>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</si>
  <si>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</si>
  <si>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</si>
  <si>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</si>
  <si>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</si>
  <si>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</si>
  <si>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</si>
  <si>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</si>
  <si>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</si>
  <si>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</si>
  <si>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</si>
  <si>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</si>
  <si>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</si>
  <si>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</si>
  <si>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</si>
  <si>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</si>
  <si>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</si>
  <si>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</si>
  <si>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</si>
  <si>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</si>
  <si>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</si>
  <si>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</si>
  <si>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</si>
  <si>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</si>
  <si>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</si>
  <si>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</si>
  <si>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</si>
  <si>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</si>
  <si>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</si>
  <si>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</si>
  <si>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</si>
  <si>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</si>
  <si>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</si>
  <si>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</si>
  <si>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</si>
  <si>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</si>
  <si>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</si>
  <si>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</si>
  <si>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</si>
  <si>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</si>
  <si>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</si>
  <si>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</si>
  <si>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</si>
  <si>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</si>
  <si>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</si>
  <si>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</si>
  <si>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</si>
  <si>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</si>
  <si>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</si>
  <si>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</si>
  <si>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</si>
  <si>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</si>
  <si>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</si>
  <si>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</si>
  <si>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</si>
  <si>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</si>
  <si>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</si>
  <si>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</si>
  <si>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</si>
  <si>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</si>
  <si>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</si>
  <si>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</si>
  <si>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</si>
  <si>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</si>
  <si>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</si>
  <si>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</si>
  <si>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</si>
  <si>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</si>
  <si>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</si>
  <si>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</si>
  <si>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</si>
  <si>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</si>
  <si>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</si>
  <si>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</si>
  <si>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</si>
  <si>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</si>
  <si>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</si>
  <si>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</si>
  <si>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</si>
  <si>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</si>
  <si>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</si>
  <si>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</si>
  <si>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</si>
  <si>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</si>
  <si>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</si>
  <si>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</si>
  <si>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</si>
  <si>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</si>
  <si>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</si>
  <si>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</si>
  <si>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</si>
  <si>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</si>
  <si>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</si>
  <si>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</si>
  <si>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</si>
  <si>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</si>
  <si>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</si>
  <si>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</si>
  <si>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</si>
  <si>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</si>
  <si>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</si>
  <si>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</si>
  <si>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</si>
  <si>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</si>
  <si>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</si>
  <si>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</si>
  <si>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</si>
  <si>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</si>
  <si>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</si>
  <si>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</si>
  <si>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</si>
  <si>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</si>
  <si>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</si>
  <si>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</si>
  <si>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</si>
  <si>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</si>
  <si>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</si>
  <si>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</si>
  <si>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</si>
  <si>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</si>
  <si>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</si>
  <si>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</si>
  <si>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</si>
  <si>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</si>
  <si>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</si>
  <si>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</si>
  <si>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</si>
  <si>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</si>
  <si>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</si>
  <si>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</si>
  <si>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</si>
  <si>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</si>
  <si>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</si>
  <si>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</si>
  <si>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</si>
  <si>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</si>
  <si>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</si>
  <si>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</si>
  <si>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</si>
  <si>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</si>
  <si>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</si>
  <si>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</si>
  <si>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</si>
  <si>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</si>
  <si>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</si>
  <si>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</si>
  <si>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</si>
  <si>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</si>
  <si>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</si>
  <si>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</si>
  <si>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</si>
  <si>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</si>
  <si>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</si>
  <si>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</si>
  <si>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</si>
  <si>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</si>
  <si>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</si>
  <si>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</si>
  <si>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</si>
  <si>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</si>
  <si>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</si>
  <si>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</si>
  <si>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</si>
  <si>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</si>
  <si>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</si>
  <si>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</si>
  <si>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</si>
  <si>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</si>
  <si>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</si>
  <si>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</si>
  <si>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</si>
  <si>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</si>
  <si>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</si>
  <si>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</si>
  <si>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</si>
  <si>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</si>
  <si>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</si>
  <si>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</si>
  <si>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</si>
  <si>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</si>
  <si>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</si>
  <si>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</si>
  <si>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</si>
  <si>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</si>
  <si>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</si>
  <si>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</si>
  <si>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</si>
  <si>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</si>
  <si>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</si>
  <si>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</si>
  <si>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</si>
  <si>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</si>
  <si>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</si>
  <si>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</si>
  <si>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</si>
  <si>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</si>
  <si>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</si>
  <si>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</si>
  <si>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</si>
  <si>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</si>
  <si>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</si>
  <si>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</si>
  <si>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</si>
  <si>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</si>
  <si>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</si>
  <si>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</si>
  <si>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</si>
  <si>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</si>
  <si>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</si>
  <si>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</si>
  <si>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</si>
  <si>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</si>
  <si>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</si>
  <si>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</si>
  <si>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</si>
  <si>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</si>
  <si>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</si>
  <si>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</si>
  <si>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</si>
  <si>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</si>
  <si>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</si>
  <si>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</si>
  <si>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</si>
  <si>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</si>
  <si>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</si>
  <si>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</si>
  <si>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</si>
  <si>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</si>
  <si>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</si>
  <si>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</si>
  <si>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</si>
  <si>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</si>
  <si>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</si>
  <si>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</si>
  <si>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</si>
  <si>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</si>
  <si>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</si>
  <si>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</si>
  <si>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</si>
  <si>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</si>
  <si>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</si>
  <si>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</si>
  <si>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</si>
  <si>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</si>
  <si>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</si>
  <si>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</si>
  <si>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</si>
  <si>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</si>
  <si>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</si>
  <si>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</si>
  <si>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</si>
  <si>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</si>
  <si>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</si>
  <si>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</si>
  <si>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</si>
  <si>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</si>
  <si>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</si>
  <si>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</si>
  <si>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</si>
  <si>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</si>
  <si>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</si>
  <si>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</si>
  <si>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</si>
  <si>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</si>
  <si>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</si>
  <si>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</si>
  <si>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</si>
  <si>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</si>
  <si>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</si>
  <si>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</si>
  <si>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</si>
  <si>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</si>
  <si>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</si>
  <si>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</si>
  <si>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</si>
  <si>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</si>
  <si>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</si>
  <si>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</si>
  <si>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</si>
  <si>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</si>
  <si>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</si>
  <si>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</si>
  <si>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</si>
  <si>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</si>
  <si>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</si>
  <si>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</si>
  <si>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</si>
  <si>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</si>
  <si>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</si>
  <si>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</si>
  <si>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</si>
  <si>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</si>
  <si>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</si>
  <si>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</si>
  <si>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</si>
  <si>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</si>
  <si>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</si>
  <si>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</si>
  <si>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</si>
  <si>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</si>
  <si>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</si>
  <si>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</si>
  <si>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</si>
  <si>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</si>
  <si>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</si>
  <si>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</si>
  <si>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</si>
  <si>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</si>
  <si>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</si>
  <si>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</si>
  <si>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</si>
  <si>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</si>
  <si>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</si>
  <si>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</si>
  <si>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</si>
  <si>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</si>
  <si>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</si>
  <si>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</si>
  <si>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</si>
  <si>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</si>
  <si>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</si>
  <si>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</si>
  <si>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</si>
  <si>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</si>
  <si>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</si>
  <si>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</si>
  <si>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</si>
  <si>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</si>
  <si>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</si>
  <si>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</si>
  <si>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</si>
  <si>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</si>
  <si>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</si>
  <si>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</si>
  <si>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</si>
  <si>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</si>
  <si>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</si>
  <si>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</si>
  <si>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</si>
  <si>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</si>
  <si>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</si>
  <si>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</si>
  <si>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</si>
  <si>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</si>
  <si>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</si>
  <si>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</si>
  <si>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</si>
  <si>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</si>
  <si>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</si>
  <si>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</si>
  <si>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</si>
  <si>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</si>
  <si>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</si>
  <si>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</si>
  <si>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</si>
  <si>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</si>
  <si>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</si>
  <si>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</si>
  <si>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</si>
  <si>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</si>
  <si>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</si>
  <si>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</si>
  <si>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</si>
  <si>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</si>
  <si>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</si>
  <si>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</si>
  <si>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</si>
  <si>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</si>
  <si>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</si>
  <si>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</si>
  <si>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</si>
  <si>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</si>
  <si>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</si>
  <si>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</si>
  <si>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</si>
  <si>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</si>
  <si>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</si>
  <si>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</si>
  <si>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</si>
  <si>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</si>
  <si>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</si>
  <si>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</si>
  <si>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</si>
  <si>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</si>
  <si>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</si>
  <si>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</si>
  <si>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</si>
  <si>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</si>
  <si>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</si>
  <si>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</si>
  <si>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</si>
  <si>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</si>
  <si>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</si>
  <si>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</si>
  <si>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</si>
  <si>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</si>
  <si>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</si>
  <si>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</si>
  <si>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</si>
  <si>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</si>
  <si>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</si>
  <si>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</si>
  <si>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</si>
  <si>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</si>
  <si>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</si>
  <si>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</si>
  <si>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</si>
  <si>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</si>
  <si>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</si>
  <si>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</si>
  <si>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</si>
  <si>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</si>
  <si>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</si>
  <si>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</si>
  <si>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</si>
  <si>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</si>
  <si>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</si>
  <si>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</si>
  <si>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</si>
  <si>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</si>
  <si>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</si>
  <si>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</si>
  <si>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</si>
  <si>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</si>
  <si>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</si>
  <si>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</si>
  <si>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</si>
  <si>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</si>
  <si>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</si>
  <si>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</si>
  <si>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</si>
  <si>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</si>
  <si>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</si>
  <si>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</si>
  <si>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</si>
  <si>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</si>
  <si>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</si>
  <si>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</si>
  <si>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</si>
  <si>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</si>
  <si>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</si>
  <si>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</si>
  <si>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</si>
  <si>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</si>
  <si>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</si>
  <si>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</si>
  <si>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</si>
  <si>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</si>
  <si>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</si>
  <si>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</si>
  <si>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</si>
  <si>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</si>
  <si>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</si>
  <si>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</si>
  <si>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</si>
  <si>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</si>
  <si>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</si>
  <si>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</si>
  <si>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</si>
  <si>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</si>
  <si>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</si>
  <si>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</si>
  <si>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</si>
  <si>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</si>
  <si>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</si>
  <si>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</si>
  <si>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</si>
  <si>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</si>
  <si>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</si>
  <si>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</si>
  <si>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</si>
  <si>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</si>
  <si>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</si>
  <si>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</si>
  <si>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</si>
  <si>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</si>
  <si>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</si>
  <si>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</si>
  <si>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</si>
  <si>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</si>
  <si>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</si>
  <si>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</si>
  <si>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</si>
  <si>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</si>
  <si>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</si>
  <si>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</si>
  <si>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</si>
  <si>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</si>
  <si>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</si>
  <si>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</si>
  <si>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</si>
  <si>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</si>
  <si>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</si>
  <si>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</si>
  <si>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</si>
  <si>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</si>
  <si>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</si>
  <si>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</si>
  <si>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</si>
  <si>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</si>
  <si>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</si>
  <si>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</si>
  <si>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</si>
  <si>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</si>
  <si>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</si>
  <si>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</si>
  <si>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</si>
  <si>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</si>
  <si>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</si>
  <si>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</si>
  <si>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</si>
  <si>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</si>
  <si>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</si>
  <si>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</si>
  <si>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</si>
  <si>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</si>
  <si>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</si>
  <si>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</si>
  <si>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</si>
  <si>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</si>
  <si>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</si>
  <si>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</si>
  <si>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</si>
  <si>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</si>
  <si>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</si>
  <si>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</si>
  <si>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</si>
  <si>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</si>
  <si>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</si>
  <si>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</si>
  <si>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</si>
  <si>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</si>
  <si>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</si>
  <si>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</si>
  <si>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</si>
  <si>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</si>
  <si>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</si>
  <si>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</si>
  <si>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</si>
  <si>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</si>
  <si>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</si>
  <si>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</si>
  <si>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</si>
  <si>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</si>
  <si>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</si>
  <si>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</si>
  <si>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</si>
  <si>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</si>
  <si>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</si>
  <si>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</si>
  <si>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</si>
  <si>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</si>
  <si>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</si>
  <si>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</si>
  <si>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</si>
  <si>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</si>
  <si>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</si>
  <si>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</si>
  <si>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</si>
  <si>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</si>
  <si>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</si>
  <si>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</si>
  <si>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</si>
  <si>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</si>
  <si>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</si>
  <si>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</si>
  <si>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</si>
  <si>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</si>
  <si>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</si>
  <si>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</si>
  <si>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</si>
  <si>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</si>
  <si>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</si>
  <si>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</si>
  <si>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</si>
  <si>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</si>
  <si>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</si>
  <si>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</si>
  <si>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</si>
  <si>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</si>
  <si>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</si>
  <si>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</si>
  <si>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</si>
  <si>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</si>
  <si>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</si>
  <si>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</si>
  <si>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</si>
  <si>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</si>
  <si>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</si>
  <si>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</si>
  <si>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</si>
  <si>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</si>
  <si>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</si>
  <si>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</si>
  <si>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</si>
  <si>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</si>
  <si>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</si>
  <si>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</si>
  <si>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</si>
  <si>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</si>
  <si>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</si>
  <si>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</si>
  <si>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</si>
  <si>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</si>
  <si>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</si>
  <si>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</si>
  <si>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</si>
  <si>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</si>
  <si>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</si>
  <si>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</si>
  <si>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</si>
  <si>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</si>
  <si>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</si>
  <si>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</si>
  <si>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</si>
  <si>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</si>
  <si>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</si>
  <si>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</si>
  <si>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</si>
  <si>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</si>
  <si>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</si>
  <si>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</si>
  <si>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</si>
  <si>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</si>
  <si>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</si>
  <si>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</si>
  <si>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</si>
  <si>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</si>
  <si>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</si>
  <si>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</si>
  <si>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</si>
  <si>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</si>
  <si>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</si>
  <si>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</si>
  <si>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</si>
  <si>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</si>
  <si>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</si>
  <si>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</si>
  <si>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</si>
  <si>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</si>
  <si>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</si>
  <si>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</si>
  <si>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</si>
  <si>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</si>
  <si>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</si>
  <si>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</si>
  <si>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</si>
  <si>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</si>
  <si>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</si>
  <si>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</si>
  <si>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</si>
  <si>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</si>
  <si>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</si>
  <si>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</si>
  <si>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</si>
  <si>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</si>
  <si>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</si>
  <si>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</si>
  <si>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</si>
  <si>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</si>
  <si>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</si>
  <si>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</si>
  <si>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</si>
  <si>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</si>
  <si>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</si>
  <si>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</si>
  <si>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</si>
  <si>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</si>
  <si>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</si>
  <si>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</si>
  <si>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</si>
  <si>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</si>
  <si>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</si>
  <si>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</si>
  <si>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</si>
  <si>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</si>
  <si>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</si>
  <si>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</si>
  <si>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</si>
  <si>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</si>
  <si>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</si>
  <si>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</si>
  <si>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</si>
  <si>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</si>
  <si>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</si>
  <si>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</si>
  <si>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</si>
  <si>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</si>
  <si>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</si>
  <si>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</si>
  <si>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</si>
  <si>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</si>
  <si>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</si>
  <si>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</si>
  <si>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</si>
  <si>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</si>
  <si>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</si>
  <si>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</si>
  <si>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</si>
  <si>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</si>
  <si>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</si>
  <si>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</si>
  <si>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</si>
  <si>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</si>
  <si>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</si>
  <si>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</si>
  <si>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</si>
  <si>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</si>
  <si>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</si>
  <si>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</si>
  <si>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</si>
  <si>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</si>
  <si>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</si>
  <si>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</si>
  <si>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</si>
  <si>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</si>
  <si>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</si>
  <si>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</si>
  <si>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</si>
  <si>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</si>
  <si>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</si>
  <si>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</si>
  <si>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</si>
  <si>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</si>
  <si>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</si>
  <si>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</si>
  <si>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</si>
  <si>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</si>
  <si>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</si>
  <si>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</si>
  <si>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</si>
  <si>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</si>
  <si>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</si>
  <si>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</si>
  <si>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</si>
  <si>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</si>
  <si>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</si>
  <si>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</si>
  <si>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</si>
  <si>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</si>
  <si>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</si>
  <si>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</si>
  <si>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</si>
  <si>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</si>
  <si>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</si>
  <si>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</si>
  <si>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</si>
  <si>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</si>
  <si>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</si>
  <si>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</si>
  <si>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</si>
  <si>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</si>
  <si>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</si>
  <si>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</si>
  <si>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</si>
  <si>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</si>
  <si>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</si>
  <si>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</si>
  <si>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</si>
  <si>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</si>
  <si>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</si>
  <si>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</si>
  <si>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</si>
  <si>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</si>
  <si>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</si>
  <si>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</si>
  <si>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</si>
  <si>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</si>
  <si>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</si>
  <si>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</si>
  <si>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</si>
  <si>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</si>
  <si>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</si>
  <si>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</si>
  <si>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</si>
  <si>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</si>
  <si>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</si>
  <si>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</si>
  <si>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</si>
  <si>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</si>
  <si>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</si>
  <si>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</si>
  <si>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</si>
  <si>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</si>
  <si>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</si>
  <si>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</si>
  <si>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</si>
  <si>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</si>
  <si>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</si>
  <si>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</si>
  <si>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</si>
  <si>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</si>
  <si>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</si>
  <si>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</si>
  <si>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</si>
  <si>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</si>
  <si>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</si>
  <si>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</si>
  <si>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</si>
  <si>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</si>
  <si>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</si>
  <si>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</si>
  <si>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</si>
  <si>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</si>
  <si>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</si>
  <si>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</si>
  <si>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</si>
  <si>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</si>
  <si>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</si>
  <si>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</si>
  <si>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</si>
  <si>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</si>
  <si>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</si>
  <si>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</si>
  <si>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</si>
  <si>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</si>
  <si>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</si>
  <si>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</si>
  <si>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</si>
  <si>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</si>
  <si>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</si>
  <si>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</si>
  <si>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</si>
  <si>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</si>
  <si>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</si>
  <si>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</si>
  <si>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</si>
  <si>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</si>
  <si>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</si>
  <si>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</si>
  <si>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</si>
  <si>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</si>
  <si>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</si>
  <si>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</si>
  <si>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</si>
  <si>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</si>
  <si>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</si>
  <si>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</si>
  <si>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</si>
  <si>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</si>
  <si>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</si>
  <si>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</si>
  <si>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</si>
  <si>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</si>
  <si>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</si>
  <si>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</si>
  <si>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</si>
  <si>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</si>
  <si>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</si>
  <si>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</si>
  <si>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</si>
  <si>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</si>
  <si>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</si>
  <si>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</si>
  <si>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</si>
  <si>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</si>
  <si>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</si>
  <si>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</si>
  <si>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</si>
  <si>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</si>
  <si>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</si>
  <si>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</si>
  <si>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</si>
  <si>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</si>
  <si>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</si>
  <si>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</si>
  <si>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</si>
  <si>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</si>
  <si>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</si>
  <si>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</si>
  <si>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</si>
  <si>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</si>
  <si>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</si>
  <si>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</si>
  <si>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</si>
  <si>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</si>
  <si>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</si>
  <si>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</si>
  <si>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</si>
  <si>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</si>
  <si>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</si>
  <si>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</si>
  <si>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</si>
  <si>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</si>
  <si>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</si>
  <si>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</si>
  <si>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</si>
  <si>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</si>
  <si>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</si>
  <si>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</si>
  <si>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</si>
  <si>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</si>
  <si>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</si>
  <si>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</si>
  <si>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</si>
  <si>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</si>
  <si>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</si>
  <si>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</si>
  <si>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</si>
  <si>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</si>
  <si>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</si>
  <si>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</si>
  <si>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</si>
  <si>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</si>
  <si>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</si>
  <si>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</si>
  <si>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</si>
  <si>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</si>
  <si>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</si>
  <si>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</si>
  <si>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</si>
  <si>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</si>
  <si>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</si>
  <si>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</si>
  <si>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</si>
  <si>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</si>
  <si>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</si>
  <si>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</si>
  <si>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</si>
  <si>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</si>
  <si>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</si>
  <si>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</si>
  <si>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</si>
  <si>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</si>
  <si>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</si>
  <si>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</si>
  <si>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</si>
  <si>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</si>
  <si>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</si>
  <si>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</si>
  <si>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</si>
  <si>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</si>
  <si>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</si>
  <si>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</si>
  <si>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</si>
  <si>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</si>
  <si>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</si>
  <si>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</si>
  <si>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</si>
  <si>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</si>
  <si>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</si>
  <si>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</si>
  <si>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</si>
  <si>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</si>
  <si>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</si>
  <si>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</si>
  <si>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</si>
  <si>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</si>
  <si>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</si>
  <si>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</si>
  <si>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</si>
  <si>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</si>
  <si>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</si>
  <si>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</si>
  <si>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</si>
  <si>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</si>
  <si>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</si>
  <si>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</si>
  <si>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</si>
  <si>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</si>
  <si>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</si>
  <si>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</si>
  <si>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</si>
  <si>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</si>
  <si>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</si>
  <si>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</si>
  <si>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</si>
  <si>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</si>
  <si>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</si>
  <si>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</si>
  <si>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</si>
  <si>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</si>
  <si>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</si>
  <si>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</si>
  <si>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</si>
  <si>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</si>
  <si>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</si>
  <si>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</si>
  <si>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</si>
  <si>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</si>
  <si>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</si>
  <si>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</si>
  <si>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</si>
  <si>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</si>
  <si>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</si>
  <si>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</si>
  <si>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</si>
  <si>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</si>
  <si>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</si>
  <si>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</si>
  <si>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</si>
  <si>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</si>
  <si>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</si>
  <si>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</si>
  <si>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</si>
  <si>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</si>
  <si>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</si>
  <si>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</si>
  <si>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</si>
  <si>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</si>
  <si>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</si>
  <si>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</si>
  <si>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</si>
  <si>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</si>
  <si>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</si>
  <si>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</si>
  <si>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</si>
  <si>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</si>
  <si>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</si>
  <si>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</si>
  <si>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</si>
  <si>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</si>
  <si>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</si>
  <si>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</si>
  <si>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</si>
  <si>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</si>
  <si>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</si>
  <si>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</si>
  <si>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</si>
  <si>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</si>
  <si>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</si>
  <si>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</si>
  <si>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</si>
  <si>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</si>
  <si>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</si>
  <si>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</si>
  <si>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</si>
  <si>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</si>
  <si>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</si>
  <si>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</si>
  <si>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</si>
  <si>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</si>
  <si>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</si>
  <si>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</si>
  <si>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</si>
  <si>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</si>
  <si>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</si>
  <si>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</si>
  <si>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</si>
  <si>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</si>
  <si>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</si>
  <si>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</si>
  <si>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</si>
  <si>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</si>
  <si>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</si>
  <si>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</si>
  <si>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</si>
  <si>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</si>
  <si>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</si>
  <si>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</si>
  <si>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</si>
  <si>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</si>
  <si>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</si>
  <si>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</si>
  <si>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</si>
  <si>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</si>
  <si>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</si>
  <si>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</si>
  <si>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</si>
  <si>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</si>
  <si>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</si>
  <si>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</si>
  <si>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</si>
  <si>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</si>
  <si>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</si>
  <si>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</si>
  <si>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</si>
  <si>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</si>
  <si>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</si>
  <si>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</si>
  <si>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</si>
  <si>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</si>
  <si>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</si>
  <si>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</si>
  <si>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</si>
  <si>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</si>
  <si>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</si>
  <si>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</si>
  <si>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</si>
  <si>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</si>
  <si>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</si>
  <si>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</si>
  <si>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</si>
  <si>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</si>
  <si>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</si>
  <si>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</si>
  <si>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</si>
  <si>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</si>
  <si>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</si>
  <si>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</si>
  <si>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</si>
  <si>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</si>
  <si>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</si>
  <si>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</si>
  <si>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</si>
  <si>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</si>
  <si>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</si>
  <si>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</si>
  <si>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</si>
  <si>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</si>
  <si>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</si>
  <si>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</si>
  <si>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</si>
  <si>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</si>
  <si>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</si>
  <si>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</si>
  <si>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</si>
  <si>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</si>
  <si>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</si>
  <si>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</si>
  <si>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</si>
  <si>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</si>
  <si>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</si>
  <si>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</si>
  <si>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</si>
  <si>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</si>
  <si>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</si>
  <si>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</si>
  <si>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</si>
  <si>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</si>
  <si>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</si>
  <si>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</si>
  <si>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</si>
  <si>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</si>
  <si>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</si>
  <si>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</si>
  <si>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</si>
  <si>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</si>
  <si>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</si>
  <si>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</si>
  <si>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</si>
  <si>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</si>
  <si>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</si>
  <si>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</si>
  <si>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</si>
  <si>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</si>
  <si>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</si>
  <si>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</si>
  <si>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</si>
  <si>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</si>
  <si>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</si>
  <si>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</si>
  <si>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</si>
  <si>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</si>
  <si>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</si>
  <si>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</si>
  <si>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</si>
  <si>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</si>
  <si>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</si>
  <si>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</si>
  <si>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</si>
  <si>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</si>
  <si>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</si>
  <si>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</si>
  <si>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</si>
  <si>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</si>
  <si>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</si>
  <si>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</si>
  <si>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</si>
  <si>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</si>
  <si>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</si>
  <si>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</si>
  <si>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</si>
  <si>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</si>
  <si>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</si>
  <si>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</si>
  <si>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</si>
  <si>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</si>
  <si>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</si>
  <si>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</si>
  <si>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</si>
  <si>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</si>
  <si>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</si>
  <si>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</si>
  <si>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</si>
  <si>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</si>
  <si>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</si>
  <si>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</si>
  <si>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</si>
  <si>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</si>
  <si>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</si>
  <si>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</si>
  <si>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</si>
  <si>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</si>
  <si>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</si>
  <si>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</si>
  <si>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</si>
  <si>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</si>
  <si>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</si>
  <si>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</si>
  <si>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</si>
  <si>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</si>
  <si>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</si>
  <si>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</si>
  <si>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</si>
  <si>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</si>
  <si>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</si>
  <si>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</si>
  <si>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</si>
  <si>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</si>
  <si>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</si>
  <si>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</si>
  <si>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</si>
  <si>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</si>
  <si>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</si>
  <si>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</si>
  <si>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</si>
  <si>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</si>
  <si>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</si>
  <si>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</si>
  <si>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</si>
  <si>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</si>
  <si>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</si>
  <si>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</si>
  <si>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</si>
  <si>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</si>
  <si>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</si>
  <si>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</si>
  <si>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</si>
  <si>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</si>
  <si>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</si>
  <si>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</si>
  <si>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</si>
  <si>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</si>
  <si>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</si>
  <si>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</si>
  <si>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</si>
  <si>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</si>
  <si>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</si>
  <si>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</si>
  <si>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</si>
  <si>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</si>
  <si>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</si>
  <si>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</si>
  <si>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</si>
  <si>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</si>
  <si>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</si>
  <si>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</si>
  <si>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</si>
  <si>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</si>
  <si>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</si>
  <si>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</si>
  <si>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</si>
  <si>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</si>
  <si>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</si>
  <si>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</si>
  <si>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</si>
  <si>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</si>
  <si>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</si>
  <si>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</si>
  <si>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</si>
  <si>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</si>
  <si>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</si>
  <si>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</si>
  <si>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</si>
  <si>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</si>
  <si>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</si>
  <si>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</si>
  <si>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</si>
  <si>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</si>
  <si>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</si>
  <si>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</si>
  <si>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</si>
  <si>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</si>
  <si>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</si>
  <si>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</si>
  <si>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</si>
  <si>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</si>
  <si>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</si>
  <si>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</si>
  <si>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</si>
  <si>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</si>
  <si>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</si>
  <si>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</si>
  <si>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</si>
  <si>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</si>
  <si>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</si>
  <si>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</si>
  <si>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</si>
  <si>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</si>
  <si>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</si>
  <si>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</si>
  <si>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</si>
  <si>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</si>
  <si>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</si>
  <si>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</si>
  <si>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</si>
  <si>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</si>
  <si>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</si>
  <si>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</si>
  <si>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</si>
  <si>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</si>
  <si>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</si>
  <si>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</si>
  <si>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</si>
  <si>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</si>
  <si>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</si>
  <si>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</si>
  <si>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</si>
  <si>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</si>
  <si>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</si>
  <si>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</si>
  <si>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</si>
  <si>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</si>
  <si>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</si>
  <si>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</si>
  <si>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</si>
  <si>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</si>
  <si>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</si>
  <si>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</si>
  <si>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</si>
  <si>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</si>
  <si>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</si>
  <si>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</si>
  <si>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</si>
  <si>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</si>
  <si>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</si>
  <si>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</si>
  <si>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</si>
  <si>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</si>
  <si>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</si>
  <si>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</si>
  <si>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</si>
  <si>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</si>
  <si>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</si>
  <si>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</si>
  <si>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</si>
  <si>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</si>
  <si>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</si>
  <si>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</si>
  <si>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</si>
  <si>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</si>
  <si>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</si>
  <si>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</si>
  <si>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</si>
  <si>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</si>
  <si>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</si>
  <si>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</si>
  <si>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</si>
  <si>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</si>
  <si>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</si>
  <si>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</si>
  <si>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</si>
  <si>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</si>
  <si>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</si>
  <si>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</si>
  <si>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</si>
  <si>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</si>
  <si>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</si>
  <si>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</si>
  <si>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</si>
  <si>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</si>
  <si>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</si>
  <si>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</si>
  <si>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</si>
  <si>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</si>
  <si>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</si>
  <si>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</si>
  <si>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</si>
  <si>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</si>
  <si>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</si>
  <si>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</si>
  <si>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</si>
  <si>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</si>
  <si>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</si>
  <si>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</si>
  <si>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</si>
  <si>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</si>
  <si>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</si>
  <si>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</si>
  <si>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</si>
  <si>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</si>
  <si>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</si>
  <si>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</si>
  <si>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</si>
  <si>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</si>
  <si>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</si>
  <si>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</si>
  <si>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</si>
  <si>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</si>
  <si>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</si>
  <si>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</si>
  <si>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</si>
  <si>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</si>
  <si>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</si>
  <si>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</si>
  <si>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</si>
  <si>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</si>
  <si>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</si>
  <si>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</si>
  <si>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</si>
  <si>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</si>
  <si>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</si>
  <si>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</si>
  <si>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</si>
  <si>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</si>
  <si>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</si>
  <si>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</si>
  <si>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</si>
  <si>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</si>
  <si>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</si>
  <si>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</si>
  <si>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</si>
  <si>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</si>
  <si>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</si>
  <si>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</si>
  <si>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</si>
  <si>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</si>
  <si>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</si>
  <si>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</si>
  <si>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</si>
  <si>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</si>
  <si>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</si>
  <si>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</si>
  <si>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</si>
  <si>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</si>
  <si>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</si>
  <si>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</si>
  <si>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</si>
  <si>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</si>
  <si>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</si>
  <si>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</si>
  <si>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</si>
  <si>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</si>
  <si>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</si>
  <si>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</si>
  <si>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</si>
  <si>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</si>
  <si>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</si>
  <si>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</si>
  <si>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</si>
  <si>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</si>
  <si>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</si>
  <si>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</si>
  <si>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</si>
  <si>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</si>
  <si>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</si>
  <si>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</si>
  <si>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</si>
  <si>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</si>
  <si>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</si>
  <si>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</si>
  <si>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</si>
  <si>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</si>
  <si>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</si>
  <si>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</si>
  <si>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</si>
  <si>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</si>
  <si>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</si>
  <si>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</si>
  <si>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</si>
  <si>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</si>
  <si>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</si>
  <si>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</si>
  <si>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</si>
  <si>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</si>
  <si>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</si>
  <si>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</si>
  <si>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</si>
  <si>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</si>
  <si>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</si>
  <si>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</si>
  <si>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</si>
  <si>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</si>
  <si>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</si>
  <si>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</si>
  <si>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</si>
  <si>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</si>
  <si>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</si>
  <si>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</si>
  <si>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</si>
  <si>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</si>
  <si>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</si>
  <si>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</si>
  <si>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</si>
  <si>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</si>
  <si>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</si>
  <si>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</si>
  <si>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</si>
  <si>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</si>
  <si>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</si>
  <si>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</si>
  <si>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</si>
  <si>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</si>
  <si>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</si>
  <si>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</si>
  <si>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</si>
  <si>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</si>
  <si>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</si>
  <si>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</si>
  <si>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</si>
  <si>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</si>
  <si>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</si>
  <si>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</si>
  <si>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</si>
  <si>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</si>
  <si>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</si>
  <si>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</si>
  <si>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</si>
  <si>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</si>
  <si>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</si>
  <si>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</si>
  <si>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</si>
  <si>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</si>
  <si>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</si>
  <si>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</si>
  <si>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</si>
  <si>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</si>
  <si>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</si>
  <si>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</si>
  <si>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</si>
  <si>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</si>
  <si>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</si>
  <si>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</si>
  <si>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</si>
  <si>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</si>
  <si>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</si>
  <si>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</si>
  <si>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</si>
  <si>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</si>
  <si>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</si>
  <si>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</si>
  <si>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</si>
  <si>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</si>
  <si>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</si>
  <si>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</si>
  <si>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</si>
  <si>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</si>
  <si>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</si>
  <si>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</si>
  <si>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</si>
  <si>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</si>
  <si>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</si>
  <si>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</si>
  <si>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</si>
  <si>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</si>
  <si>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</si>
  <si>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</si>
  <si>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</si>
  <si>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</si>
  <si>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</si>
  <si>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</si>
  <si>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</si>
  <si>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</si>
  <si>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</si>
  <si>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</si>
  <si>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</si>
  <si>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</si>
  <si>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</si>
  <si>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</si>
  <si>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</si>
  <si>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</si>
  <si>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</si>
  <si>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</si>
  <si>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</si>
  <si>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</si>
  <si>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</si>
  <si>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</si>
  <si>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</si>
  <si>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</si>
  <si>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</si>
  <si>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</si>
  <si>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</si>
  <si>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</si>
  <si>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</si>
  <si>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</si>
  <si>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</si>
  <si>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</si>
  <si>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</si>
  <si>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</si>
  <si>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</si>
  <si>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</si>
  <si>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</si>
  <si>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</si>
  <si>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</si>
  <si>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</si>
  <si>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</si>
  <si>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</si>
  <si>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</si>
  <si>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</si>
  <si>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</si>
  <si>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</si>
  <si>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</si>
  <si>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</si>
  <si>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</si>
  <si>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</si>
  <si>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</si>
  <si>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</si>
  <si>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</si>
  <si>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</si>
  <si>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</si>
  <si>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</si>
  <si>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</si>
  <si>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</si>
  <si>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</si>
  <si>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</si>
  <si>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</si>
  <si>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</si>
  <si>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</si>
  <si>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</si>
  <si>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</si>
  <si>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</si>
  <si>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</si>
  <si>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</si>
  <si>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</si>
  <si>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</si>
  <si>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</si>
  <si>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</si>
  <si>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</si>
  <si>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</si>
  <si>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</si>
  <si>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</si>
  <si>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</si>
  <si>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</si>
  <si>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</si>
  <si>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</si>
  <si>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</si>
  <si>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</si>
  <si>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</si>
  <si>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</si>
  <si>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</si>
  <si>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</si>
  <si>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</si>
  <si>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</si>
  <si>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</si>
  <si>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</si>
  <si>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</si>
  <si>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</si>
  <si>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</si>
  <si>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</si>
  <si>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</si>
  <si>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</si>
  <si>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</si>
  <si>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</si>
  <si>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</si>
  <si>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</si>
  <si>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</si>
  <si>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</si>
  <si>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</si>
  <si>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</si>
  <si>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</si>
  <si>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</si>
  <si>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</si>
  <si>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</si>
  <si>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</si>
  <si>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</si>
  <si>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</si>
  <si>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</si>
  <si>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</si>
  <si>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</si>
  <si>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</si>
  <si>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</si>
  <si>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</si>
  <si>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</si>
  <si>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</si>
  <si>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</si>
  <si>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</si>
  <si>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</si>
  <si>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</si>
  <si>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</si>
  <si>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</si>
  <si>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</si>
  <si>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</si>
  <si>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</si>
  <si>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</si>
  <si>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</si>
  <si>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</si>
  <si>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</si>
  <si>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</si>
  <si>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</si>
  <si>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</si>
  <si>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</si>
  <si>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</si>
  <si>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</si>
  <si>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</si>
  <si>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</si>
  <si>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</si>
  <si>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</si>
  <si>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</si>
  <si>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</si>
  <si>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</si>
  <si>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</si>
  <si>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</si>
  <si>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</si>
  <si>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</si>
  <si>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</si>
  <si>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</si>
  <si>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</si>
  <si>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</si>
  <si>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</si>
  <si>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</si>
  <si>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</si>
  <si>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</si>
  <si>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</si>
  <si>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</si>
  <si>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</si>
  <si>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</si>
  <si>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</si>
  <si>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</si>
  <si>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</si>
  <si>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</si>
  <si>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</si>
  <si>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</si>
  <si>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</si>
  <si>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</si>
  <si>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</si>
  <si>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</si>
  <si>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</si>
  <si>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</si>
  <si>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</si>
  <si>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</si>
  <si>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</si>
  <si>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</si>
  <si>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</si>
  <si>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</si>
  <si>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</si>
  <si>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</si>
  <si>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</si>
  <si>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</si>
  <si>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</si>
  <si>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</si>
  <si>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</si>
  <si>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</si>
  <si>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</si>
  <si>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</si>
  <si>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</si>
  <si>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</si>
  <si>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</si>
  <si>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</si>
  <si>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</si>
  <si>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</si>
  <si>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</si>
  <si>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</si>
  <si>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</si>
  <si>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</si>
  <si>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</si>
  <si>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</si>
  <si>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</si>
  <si>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</si>
  <si>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</si>
  <si>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</si>
  <si>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</si>
  <si>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</si>
  <si>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</si>
  <si>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</si>
  <si>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</si>
  <si>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</si>
  <si>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</si>
  <si>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</si>
  <si>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</si>
  <si>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</si>
  <si>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</si>
  <si>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</si>
  <si>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</si>
  <si>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</si>
  <si>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</si>
  <si>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</si>
  <si>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</si>
  <si>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</si>
  <si>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</si>
  <si>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</si>
  <si>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</si>
  <si>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</si>
  <si>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</si>
  <si>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</si>
  <si>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</si>
  <si>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</si>
  <si>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</si>
  <si>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</si>
  <si>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</si>
  <si>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</si>
  <si>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</si>
  <si>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</si>
  <si>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</si>
  <si>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</si>
  <si>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</si>
  <si>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</si>
  <si>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</si>
  <si>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</si>
  <si>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</si>
  <si>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</si>
  <si>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</si>
  <si>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</si>
  <si>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</si>
  <si>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</si>
  <si>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</si>
  <si>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</si>
  <si>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</si>
  <si>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</si>
  <si>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</si>
  <si>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</si>
  <si>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</si>
  <si>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</si>
  <si>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</si>
  <si>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</si>
  <si>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</si>
  <si>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</si>
  <si>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</si>
  <si>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</si>
  <si>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</si>
  <si>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</si>
  <si>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</si>
  <si>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</si>
  <si>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</si>
  <si>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</si>
  <si>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</si>
  <si>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</si>
  <si>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</si>
  <si>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</si>
  <si>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</si>
  <si>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</si>
  <si>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</si>
  <si>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</si>
  <si>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</si>
  <si>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</si>
  <si>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</si>
  <si>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</si>
  <si>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</si>
  <si>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</si>
  <si>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</si>
  <si>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</si>
  <si>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</si>
  <si>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</si>
  <si>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</si>
  <si>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</si>
  <si>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</si>
  <si>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</si>
  <si>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</si>
  <si>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</si>
  <si>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</si>
  <si>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</si>
  <si>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</si>
  <si>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</si>
  <si>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</si>
  <si>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</si>
  <si>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</si>
  <si>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</si>
  <si>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</si>
  <si>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</si>
  <si>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</si>
  <si>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</si>
  <si>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</si>
  <si>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</si>
  <si>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</si>
  <si>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</si>
  <si>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</si>
  <si>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</si>
  <si>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</si>
  <si>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</si>
  <si>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</si>
  <si>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</si>
  <si>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</si>
  <si>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</si>
  <si>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</si>
  <si>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</si>
  <si>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</si>
  <si>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</si>
  <si>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</si>
  <si>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</si>
  <si>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</si>
  <si>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</si>
  <si>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</si>
  <si>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</si>
  <si>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</si>
  <si>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</si>
  <si>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</si>
  <si>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</si>
  <si>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</si>
  <si>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</si>
  <si>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</si>
  <si>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</si>
  <si>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</si>
  <si>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</si>
  <si>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</si>
  <si>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</si>
  <si>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</si>
  <si>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</si>
  <si>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</si>
  <si>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</si>
  <si>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</si>
  <si>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</si>
  <si>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</si>
  <si>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</si>
  <si>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</si>
  <si>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</si>
  <si>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</si>
  <si>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</si>
  <si>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</si>
  <si>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</si>
  <si>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</si>
  <si>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</si>
  <si>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</si>
  <si>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</si>
  <si>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</si>
  <si>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</si>
  <si>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</si>
  <si>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</si>
  <si>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</si>
  <si>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</si>
  <si>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</si>
  <si>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</si>
  <si>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</si>
  <si>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</si>
  <si>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</si>
  <si>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</si>
  <si>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</si>
  <si>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</si>
  <si>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</si>
  <si>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</si>
  <si>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</si>
  <si>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</si>
  <si>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</si>
  <si>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</si>
  <si>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</si>
  <si>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</si>
  <si>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</si>
  <si>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</si>
  <si>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</si>
  <si>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</si>
  <si>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</si>
  <si>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</si>
  <si>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</si>
  <si>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</si>
  <si>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</si>
  <si>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</si>
  <si>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</si>
  <si>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</si>
  <si>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</si>
  <si>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</si>
  <si>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</si>
  <si>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</si>
  <si>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</si>
  <si>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</si>
  <si>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</si>
  <si>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</si>
  <si>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</si>
  <si>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</si>
  <si>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</si>
  <si>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</si>
  <si>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</si>
  <si>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</si>
  <si>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</si>
  <si>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</si>
  <si>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</si>
  <si>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</si>
  <si>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</si>
  <si>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</si>
  <si>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</si>
  <si>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</si>
  <si>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</si>
  <si>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</si>
  <si>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</si>
  <si>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</si>
  <si>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</si>
  <si>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</si>
  <si>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</si>
  <si>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</si>
  <si>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</si>
  <si>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</si>
  <si>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</si>
  <si>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</si>
  <si>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</si>
  <si>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</si>
  <si>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</si>
  <si>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</si>
  <si>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</si>
  <si>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</si>
  <si>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</si>
  <si>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</si>
  <si>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</si>
  <si>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</si>
  <si>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</si>
  <si>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</si>
  <si>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</si>
  <si>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</si>
  <si>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</si>
  <si>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</si>
  <si>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</si>
  <si>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</si>
  <si>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</si>
  <si>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</si>
  <si>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</si>
  <si>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</si>
  <si>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</si>
  <si>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</si>
  <si>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</si>
  <si>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</si>
  <si>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</si>
  <si>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</si>
  <si>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</si>
  <si>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</si>
  <si>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</si>
  <si>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</si>
  <si>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</si>
  <si>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</si>
  <si>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</si>
  <si>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</si>
  <si>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</si>
  <si>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</si>
  <si>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</si>
  <si>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</si>
  <si>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</si>
  <si>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</si>
  <si>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</si>
  <si>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</si>
  <si>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</si>
  <si>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</si>
  <si>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</si>
  <si>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</si>
  <si>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</si>
  <si>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</si>
  <si>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</si>
  <si>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</si>
  <si>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</si>
  <si>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</si>
  <si>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</si>
  <si>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</si>
  <si>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</si>
  <si>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</si>
  <si>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</si>
  <si>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</si>
  <si>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</si>
  <si>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</si>
  <si>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</si>
  <si>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</si>
  <si>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</si>
  <si>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</si>
  <si>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</si>
  <si>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</si>
  <si>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</si>
  <si>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</si>
  <si>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</si>
  <si>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</si>
  <si>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</si>
  <si>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</si>
  <si>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</si>
  <si>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</si>
  <si>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</si>
  <si>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</si>
  <si>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</si>
  <si>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</si>
  <si>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</si>
  <si>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</si>
  <si>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</si>
  <si>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</si>
  <si>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</si>
  <si>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</si>
  <si>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</si>
  <si>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</si>
  <si>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</si>
  <si>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</si>
  <si>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</si>
  <si>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</si>
  <si>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</si>
  <si>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</si>
  <si>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</si>
  <si>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</si>
  <si>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</si>
  <si>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</si>
  <si>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</si>
  <si>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</si>
  <si>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</si>
  <si>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</si>
  <si>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</si>
  <si>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</si>
  <si>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</si>
  <si>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</si>
  <si>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</si>
  <si>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</si>
  <si>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</si>
  <si>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</si>
  <si>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</si>
  <si>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</si>
  <si>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</si>
  <si>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</si>
  <si>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</si>
  <si>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</si>
  <si>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</si>
  <si>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</si>
  <si>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</si>
  <si>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</si>
  <si>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</si>
  <si>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</si>
  <si>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</si>
  <si>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</si>
  <si>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</si>
  <si>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</si>
  <si>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</si>
  <si>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</si>
  <si>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</si>
  <si>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</si>
  <si>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</si>
  <si>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</si>
  <si>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</si>
  <si>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</si>
  <si>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</si>
  <si>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</si>
  <si>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</si>
  <si>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</si>
  <si>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</si>
  <si>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</si>
  <si>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</si>
  <si>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</si>
  <si>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</si>
  <si>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</si>
  <si>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</si>
  <si>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</si>
  <si>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</si>
  <si>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</si>
  <si>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</si>
  <si>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</si>
  <si>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</si>
  <si>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</si>
  <si>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</si>
  <si>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</si>
  <si>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</si>
  <si>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</si>
  <si>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</si>
  <si>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</si>
  <si>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</si>
  <si>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</si>
  <si>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</si>
  <si>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</si>
  <si>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</si>
  <si>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</si>
  <si>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</si>
  <si>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</si>
  <si>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</si>
  <si>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</si>
  <si>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</si>
  <si>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</si>
  <si>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</si>
  <si>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</si>
  <si>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</si>
  <si>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</si>
  <si>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</si>
  <si>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</si>
  <si>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</si>
  <si>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</si>
  <si>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</si>
  <si>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</si>
  <si>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</si>
  <si>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</si>
  <si>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</si>
  <si>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</si>
  <si>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</si>
  <si>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</si>
  <si>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</si>
  <si>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</si>
  <si>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</si>
  <si>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</si>
  <si>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</si>
  <si>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</si>
  <si>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</si>
  <si>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</si>
  <si>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</si>
  <si>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</si>
  <si>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</si>
  <si>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</si>
  <si>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</si>
  <si>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</si>
  <si>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</si>
  <si>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</si>
  <si>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</si>
  <si>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</si>
  <si>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</si>
  <si>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</si>
  <si>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</si>
  <si>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</si>
  <si>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</si>
  <si>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</si>
  <si>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</si>
  <si>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</si>
  <si>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</si>
  <si>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</si>
  <si>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</si>
  <si>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</si>
  <si>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</si>
  <si>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</si>
  <si>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</si>
  <si>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</si>
  <si>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</si>
  <si>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</si>
  <si>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</si>
  <si>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</si>
  <si>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</si>
  <si>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</si>
  <si>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</si>
  <si>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</si>
  <si>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</si>
  <si>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</si>
  <si>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</si>
  <si>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</si>
  <si>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</si>
  <si>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</si>
  <si>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</si>
  <si>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</si>
  <si>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</si>
  <si>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</si>
  <si>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</si>
  <si>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</si>
  <si>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</si>
  <si>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</si>
  <si>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</si>
  <si>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</si>
  <si>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</si>
  <si>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</si>
  <si>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</si>
  <si>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</si>
  <si>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</si>
  <si>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</si>
  <si>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</si>
  <si>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</si>
  <si>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</si>
  <si>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</si>
  <si>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</si>
  <si>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</si>
  <si>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</si>
  <si>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</si>
  <si>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</si>
  <si>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</si>
  <si>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</si>
  <si>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</si>
  <si>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</si>
  <si>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</si>
  <si>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</si>
  <si>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</si>
  <si>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</si>
  <si>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</si>
  <si>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</si>
  <si>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</si>
  <si>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</si>
  <si>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</si>
  <si>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</si>
  <si>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</si>
  <si>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</si>
  <si>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</si>
  <si>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</si>
  <si>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</si>
  <si>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</si>
  <si>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</si>
  <si>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</si>
  <si>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</si>
  <si>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</si>
  <si>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</si>
  <si>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</si>
  <si>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</si>
  <si>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</si>
  <si>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</si>
  <si>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</si>
  <si>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</si>
  <si>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</si>
  <si>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</si>
  <si>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</si>
  <si>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</si>
  <si>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</si>
  <si>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</si>
  <si>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</si>
  <si>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</si>
  <si>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</si>
  <si>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</si>
  <si>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</si>
  <si>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</si>
  <si>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</si>
  <si>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</si>
  <si>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</si>
  <si>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</si>
  <si>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</si>
  <si>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</si>
  <si>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</si>
  <si>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</si>
  <si>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</si>
  <si>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</si>
  <si>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</si>
  <si>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</si>
  <si>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</si>
  <si>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</si>
  <si>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</si>
  <si>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</si>
  <si>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</si>
  <si>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</si>
  <si>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</si>
  <si>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</si>
  <si>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</si>
  <si>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</si>
  <si>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</si>
  <si>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</si>
  <si>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</si>
  <si>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</si>
  <si>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</si>
  <si>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</si>
  <si>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</si>
  <si>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</si>
  <si>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</si>
  <si>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</si>
  <si>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</si>
  <si>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</si>
  <si>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</si>
  <si>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</si>
  <si>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</si>
  <si>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</si>
  <si>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</si>
  <si>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</si>
  <si>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</si>
  <si>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</si>
  <si>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</si>
  <si>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</si>
  <si>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</si>
  <si>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</si>
  <si>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</si>
  <si>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</si>
  <si>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</si>
  <si>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</si>
  <si>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</si>
  <si>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</si>
  <si>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</si>
  <si>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</si>
  <si>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</si>
  <si>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</si>
  <si>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</si>
  <si>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</si>
  <si>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</si>
  <si>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</si>
  <si>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</si>
  <si>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</si>
  <si>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</si>
  <si>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</si>
  <si>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</si>
  <si>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</si>
  <si>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</si>
  <si>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</si>
  <si>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</si>
  <si>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</si>
  <si>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</si>
  <si>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</si>
  <si>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</si>
  <si>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</si>
  <si>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</si>
  <si>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</si>
  <si>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</si>
  <si>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</si>
  <si>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</si>
  <si>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</si>
  <si>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</si>
  <si>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</si>
  <si>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</si>
  <si>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</si>
  <si>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</si>
  <si>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</si>
  <si>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</si>
  <si>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</si>
  <si>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</si>
  <si>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</si>
  <si>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</si>
  <si>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</si>
  <si>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</si>
  <si>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</si>
  <si>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</si>
  <si>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</si>
  <si>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</si>
  <si>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</si>
  <si>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</si>
  <si>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</si>
  <si>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</si>
  <si>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</si>
  <si>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</si>
  <si>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</si>
  <si>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</si>
  <si>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</si>
  <si>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</si>
  <si>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</si>
  <si>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</si>
  <si>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</si>
  <si>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</si>
  <si>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</si>
  <si>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</si>
  <si>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</si>
  <si>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</si>
  <si>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</si>
  <si>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</si>
  <si>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</si>
  <si>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</si>
  <si>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</si>
  <si>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</si>
  <si>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</si>
  <si>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</si>
  <si>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</si>
  <si>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</si>
  <si>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</si>
  <si>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</si>
  <si>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</si>
  <si>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</si>
  <si>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</si>
  <si>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</si>
  <si>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</si>
  <si>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</si>
  <si>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</si>
  <si>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</si>
  <si>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</si>
  <si>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</si>
  <si>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</si>
  <si>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</si>
  <si>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</si>
  <si>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</si>
  <si>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</si>
  <si>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</si>
  <si>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</si>
  <si>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</si>
  <si>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</si>
  <si>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</si>
  <si>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</si>
  <si>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</si>
  <si>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</si>
  <si>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</si>
  <si>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</si>
  <si>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</si>
  <si>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</si>
  <si>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</si>
  <si>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</si>
  <si>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</si>
  <si>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</si>
  <si>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</si>
  <si>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</si>
  <si>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</si>
  <si>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</si>
  <si>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</si>
  <si>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</si>
  <si>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</si>
  <si>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</si>
  <si>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</si>
  <si>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</si>
  <si>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</si>
  <si>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</si>
  <si>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</si>
  <si>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</si>
  <si>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</si>
  <si>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</si>
  <si>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</si>
  <si>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</si>
  <si>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</si>
  <si>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</si>
  <si>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</si>
  <si>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</si>
  <si>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</si>
  <si>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</si>
  <si>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</si>
  <si>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</si>
  <si>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</si>
  <si>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</si>
  <si>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</si>
  <si>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</si>
  <si>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</si>
  <si>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</si>
  <si>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</si>
  <si>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</si>
  <si>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</si>
  <si>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</si>
  <si>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</si>
  <si>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</si>
  <si>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</si>
  <si>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</si>
  <si>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</si>
  <si>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</si>
  <si>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</si>
  <si>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</si>
  <si>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</si>
  <si>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</si>
  <si>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</si>
  <si>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</si>
  <si>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</si>
  <si>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</si>
  <si>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</si>
  <si>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</si>
  <si>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</si>
  <si>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</si>
  <si>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</si>
  <si>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</si>
  <si>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</si>
  <si>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</si>
  <si>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</si>
  <si>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</si>
  <si>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</si>
  <si>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</si>
  <si>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</si>
  <si>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</si>
  <si>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</si>
  <si>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</si>
  <si>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</si>
  <si>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</si>
  <si>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</si>
  <si>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</si>
  <si>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</si>
  <si>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</si>
  <si>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</si>
  <si>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</si>
  <si>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</si>
  <si>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</si>
  <si>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</si>
  <si>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</si>
  <si>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</si>
  <si>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</si>
  <si>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</si>
  <si>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</si>
  <si>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</si>
  <si>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</si>
  <si>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</si>
  <si>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</si>
  <si>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</si>
  <si>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</si>
  <si>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</si>
  <si>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</si>
  <si>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</si>
  <si>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</si>
  <si>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</si>
  <si>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</si>
  <si>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</si>
  <si>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</si>
  <si>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</si>
  <si>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</si>
  <si>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</si>
  <si>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</si>
  <si>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</si>
  <si>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</si>
  <si>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</si>
  <si>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</si>
  <si>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</si>
  <si>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</si>
  <si>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</si>
  <si>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</si>
  <si>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</si>
  <si>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</si>
  <si>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</si>
  <si>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</si>
  <si>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</si>
  <si>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</si>
  <si>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</si>
  <si>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</si>
  <si>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</si>
  <si>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</si>
  <si>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</si>
  <si>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</si>
  <si>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</si>
  <si>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</si>
  <si>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</si>
  <si>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</si>
  <si>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</si>
  <si>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</si>
  <si>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</si>
  <si>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</si>
  <si>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</si>
  <si>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</si>
  <si>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</si>
  <si>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</si>
  <si>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</si>
  <si>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</si>
  <si>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</si>
  <si>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</si>
  <si>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</si>
  <si>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</si>
  <si>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</si>
  <si>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</si>
  <si>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</si>
  <si>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</si>
  <si>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</si>
  <si>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</si>
  <si>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</si>
  <si>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</si>
  <si>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</si>
  <si>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</si>
  <si>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</si>
  <si>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</si>
  <si>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</si>
  <si>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</si>
  <si>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</si>
  <si>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</si>
  <si>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</si>
  <si>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</si>
  <si>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</si>
  <si>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</si>
  <si>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</si>
  <si>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</si>
  <si>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</si>
  <si>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</si>
  <si>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</si>
  <si>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</si>
  <si>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</si>
  <si>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</si>
  <si>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</si>
  <si>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</si>
  <si>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</si>
  <si>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</si>
  <si>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</si>
  <si>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</si>
  <si>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</si>
  <si>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</si>
  <si>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</si>
  <si>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</si>
  <si>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</si>
  <si>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</si>
  <si>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</si>
  <si>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</si>
  <si>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</si>
  <si>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</si>
  <si>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</si>
  <si>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</si>
  <si>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</si>
  <si>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</si>
  <si>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</si>
  <si>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</si>
  <si>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</si>
  <si>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</si>
  <si>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</si>
  <si>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</si>
  <si>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</si>
  <si>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</si>
  <si>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</si>
  <si>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</si>
  <si>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</si>
  <si>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</si>
  <si>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</si>
  <si>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</si>
  <si>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</si>
  <si>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</si>
  <si>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</si>
  <si>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</si>
  <si>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</si>
  <si>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</si>
  <si>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</si>
  <si>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</si>
  <si>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</si>
  <si>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</si>
  <si>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</si>
  <si>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</si>
  <si>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</si>
  <si>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</si>
  <si>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</si>
  <si>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</si>
  <si>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</si>
  <si>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</si>
  <si>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</si>
  <si>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</si>
  <si>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</si>
  <si>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</si>
  <si>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</si>
  <si>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</si>
  <si>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</si>
  <si>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</si>
  <si>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</si>
  <si>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</si>
  <si>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</si>
  <si>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</si>
  <si>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</si>
  <si>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</si>
  <si>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</si>
  <si>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</si>
  <si>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</si>
  <si>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</si>
  <si>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</si>
  <si>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</si>
  <si>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</si>
  <si>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</si>
  <si>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</si>
  <si>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</si>
  <si>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</si>
  <si>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</si>
  <si>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</si>
  <si>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</si>
  <si>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</si>
  <si>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</si>
  <si>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</si>
  <si>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</si>
  <si>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</si>
  <si>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</si>
  <si>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</si>
  <si>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</si>
  <si>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</si>
  <si>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</si>
  <si>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</si>
  <si>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</si>
  <si>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</si>
  <si>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</si>
  <si>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</si>
  <si>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</si>
  <si>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</si>
  <si>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</si>
  <si>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</si>
  <si>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</si>
  <si>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</si>
  <si>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</si>
  <si>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</si>
  <si>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</si>
  <si>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</si>
  <si>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</si>
  <si>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</si>
  <si>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</si>
  <si>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</si>
  <si>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</si>
  <si>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</si>
  <si>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</si>
  <si>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</si>
  <si>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</si>
  <si>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</si>
  <si>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</si>
  <si>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</si>
  <si>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</si>
  <si>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</si>
  <si>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</si>
  <si>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</si>
  <si>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</si>
  <si>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</si>
  <si>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</si>
  <si>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</si>
  <si>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</si>
  <si>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</si>
  <si>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</si>
  <si>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</si>
  <si>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</si>
  <si>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</si>
  <si>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</si>
  <si>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</si>
  <si>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</si>
  <si>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</si>
  <si>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</si>
  <si>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</si>
  <si>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</si>
  <si>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</si>
  <si>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</si>
  <si>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</si>
  <si>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</si>
  <si>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</si>
  <si>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</si>
  <si>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</si>
  <si>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</si>
  <si>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</si>
  <si>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</si>
  <si>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</si>
  <si>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</si>
  <si>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</si>
  <si>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</si>
  <si>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</si>
  <si>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</si>
  <si>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</si>
  <si>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</si>
  <si>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</si>
  <si>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</si>
  <si>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</si>
  <si>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</si>
  <si>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</si>
  <si>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</si>
  <si>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</si>
  <si>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</si>
  <si>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</si>
  <si>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</si>
  <si>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</si>
  <si>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</si>
  <si>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</si>
  <si>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</si>
  <si>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</si>
  <si>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</si>
  <si>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</si>
  <si>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</si>
  <si>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</si>
  <si>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</si>
  <si>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</si>
  <si>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</si>
  <si>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</si>
  <si>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</si>
  <si>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</si>
  <si>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</si>
  <si>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</si>
  <si>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</si>
  <si>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</si>
  <si>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</si>
  <si>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</si>
  <si>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</si>
  <si>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</si>
  <si>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</si>
  <si>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</si>
  <si>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</si>
  <si>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</si>
  <si>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</si>
  <si>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</si>
  <si>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</si>
  <si>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</si>
  <si>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</si>
  <si>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</si>
  <si>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</si>
  <si>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</si>
  <si>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</si>
  <si>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</si>
  <si>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</si>
  <si>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</si>
  <si>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</si>
  <si>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</si>
  <si>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</si>
  <si>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</si>
  <si>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</si>
  <si>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</si>
  <si>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</si>
  <si>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</si>
  <si>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</si>
  <si>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</si>
  <si>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</si>
  <si>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</si>
  <si>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</si>
  <si>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</si>
  <si>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</si>
  <si>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</si>
  <si>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</si>
  <si>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</si>
  <si>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</si>
  <si>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</si>
  <si>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</si>
  <si>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</si>
  <si>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</si>
  <si>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</si>
  <si>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</si>
  <si>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</si>
  <si>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</si>
  <si>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</si>
  <si>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</si>
  <si>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</si>
  <si>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</si>
  <si>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</si>
  <si>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</si>
  <si>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</si>
  <si>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</si>
  <si>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</si>
  <si>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</si>
  <si>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</si>
  <si>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</si>
  <si>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</si>
  <si>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</si>
  <si>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</si>
  <si>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</si>
  <si>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</si>
  <si>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</si>
  <si>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</si>
  <si>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</si>
  <si>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</si>
  <si>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</si>
  <si>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</si>
  <si>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</si>
  <si>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</si>
  <si>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</si>
  <si>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</si>
  <si>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</si>
  <si>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</si>
  <si>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</si>
  <si>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</si>
  <si>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</si>
  <si>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</si>
  <si>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</si>
  <si>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</si>
  <si>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</si>
  <si>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</si>
  <si>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</si>
  <si>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</si>
  <si>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</si>
  <si>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</si>
  <si>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</si>
  <si>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</si>
  <si>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</si>
  <si>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</si>
  <si>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</si>
  <si>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</si>
  <si>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</si>
  <si>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</si>
  <si>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</si>
  <si>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</si>
  <si>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</si>
  <si>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</si>
  <si>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</si>
  <si>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</si>
  <si>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</si>
  <si>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</si>
  <si>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</si>
  <si>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</si>
  <si>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</si>
  <si>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</si>
  <si>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</si>
  <si>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</si>
  <si>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</si>
  <si>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</si>
  <si>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</si>
  <si>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</si>
  <si>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</si>
  <si>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</si>
  <si>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</si>
  <si>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</si>
  <si>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</si>
  <si>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</si>
  <si>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</si>
  <si>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</si>
  <si>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</si>
  <si>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</si>
  <si>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</si>
  <si>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</si>
  <si>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</si>
  <si>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</si>
  <si>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</si>
  <si>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</si>
  <si>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</si>
  <si>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</si>
  <si>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</si>
  <si>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</si>
  <si>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</si>
  <si>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</si>
  <si>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</si>
  <si>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</si>
  <si>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</si>
  <si>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</si>
  <si>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</si>
  <si>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</si>
  <si>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</si>
  <si>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</si>
  <si>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</si>
  <si>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</si>
  <si>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</si>
  <si>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</si>
  <si>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</si>
  <si>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</si>
  <si>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</si>
  <si>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</si>
  <si>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</si>
  <si>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</si>
  <si>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</si>
  <si>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</si>
  <si>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</si>
  <si>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</si>
  <si>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</si>
  <si>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</si>
  <si>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</si>
  <si>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</si>
  <si>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</si>
  <si>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</si>
  <si>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</si>
  <si>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</si>
  <si>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</si>
  <si>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</si>
  <si>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</si>
  <si>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</si>
  <si>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</si>
  <si>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</si>
  <si>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</si>
  <si>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</si>
  <si>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</si>
  <si>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</si>
  <si>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</si>
  <si>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</si>
  <si>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</si>
  <si>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</si>
  <si>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</si>
  <si>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</si>
  <si>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</si>
  <si>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</si>
  <si>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</si>
  <si>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</si>
  <si>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</si>
  <si>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</si>
  <si>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</si>
  <si>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</si>
  <si>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</si>
  <si>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</si>
  <si>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</si>
  <si>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</si>
  <si>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</si>
  <si>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</si>
  <si>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</si>
  <si>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</si>
  <si>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</si>
  <si>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</si>
  <si>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</si>
  <si>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</si>
  <si>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</si>
  <si>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</si>
  <si>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</si>
  <si>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</si>
  <si>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</si>
  <si>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</si>
  <si>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</si>
  <si>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</si>
  <si>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</si>
  <si>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</si>
  <si>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</si>
  <si>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</si>
  <si>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</si>
  <si>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</si>
  <si>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</si>
  <si>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</si>
  <si>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</si>
  <si>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</si>
  <si>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</si>
  <si>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</si>
  <si>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</si>
  <si>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</si>
  <si>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</si>
  <si>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</si>
  <si>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</si>
  <si>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</si>
  <si>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</si>
  <si>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</si>
  <si>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</si>
  <si>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</si>
  <si>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</si>
  <si>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</si>
  <si>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</si>
  <si>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</si>
  <si>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</si>
  <si>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</si>
  <si>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</si>
  <si>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</si>
  <si>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</si>
  <si>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</si>
  <si>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</si>
  <si>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</si>
  <si>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</si>
  <si>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</si>
  <si>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</si>
  <si>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</si>
  <si>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</si>
  <si>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</si>
  <si>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</si>
  <si>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</si>
  <si>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</si>
  <si>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</si>
  <si>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</si>
  <si>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</si>
  <si>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</si>
  <si>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</si>
  <si>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</si>
  <si>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</si>
  <si>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</si>
  <si>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</si>
  <si>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</si>
  <si>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</si>
  <si>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</si>
  <si>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</si>
  <si>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</si>
  <si>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</si>
  <si>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</si>
  <si>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</si>
  <si>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</si>
  <si>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</si>
  <si>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</si>
  <si>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</si>
  <si>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</si>
  <si>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</si>
  <si>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</si>
  <si>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</si>
  <si>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</si>
  <si>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</si>
  <si>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</si>
  <si>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</si>
  <si>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</si>
  <si>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</si>
  <si>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</si>
  <si>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</si>
  <si>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</si>
  <si>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</si>
  <si>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</si>
  <si>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</si>
  <si>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</si>
  <si>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</si>
  <si>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</si>
  <si>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</si>
  <si>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</si>
  <si>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</si>
  <si>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</si>
  <si>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</si>
  <si>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</si>
  <si>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</si>
  <si>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</si>
  <si>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</si>
  <si>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</si>
  <si>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</si>
  <si>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</si>
  <si>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</si>
  <si>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</si>
  <si>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</si>
  <si>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</si>
  <si>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</si>
  <si>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</si>
  <si>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</si>
  <si>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</si>
  <si>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</si>
  <si>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</si>
  <si>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</si>
  <si>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</si>
  <si>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</si>
  <si>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</si>
  <si>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</si>
  <si>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</si>
  <si>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</si>
  <si>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</si>
  <si>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</si>
  <si>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</si>
  <si>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</si>
  <si>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</si>
  <si>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</si>
  <si>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</si>
  <si>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</si>
  <si>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</si>
  <si>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</si>
  <si>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</si>
  <si>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</si>
  <si>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</si>
  <si>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</si>
  <si>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</si>
  <si>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</si>
  <si>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</si>
  <si>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</si>
  <si>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</si>
  <si>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</si>
  <si>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</si>
  <si>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</si>
  <si>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</si>
  <si>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</si>
  <si>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</si>
  <si>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</si>
  <si>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</si>
  <si>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</si>
  <si>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</si>
  <si>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</si>
  <si>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</si>
  <si>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</si>
  <si>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</si>
  <si>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</si>
  <si>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</si>
  <si>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</si>
  <si>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</si>
  <si>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</si>
  <si>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</si>
  <si>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</si>
  <si>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</si>
  <si>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</si>
  <si>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</si>
  <si>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</si>
  <si>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</si>
  <si>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</si>
  <si>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</si>
  <si>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</si>
  <si>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</si>
  <si>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</si>
  <si>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</si>
  <si>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</si>
  <si>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</si>
  <si>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</si>
  <si>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</si>
  <si>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</si>
  <si>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</si>
  <si>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</si>
  <si>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</si>
  <si>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</si>
  <si>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</si>
  <si>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</si>
  <si>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</si>
  <si>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</si>
  <si>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</si>
  <si>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</si>
  <si>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</si>
  <si>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</si>
  <si>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</si>
  <si>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</si>
  <si>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</si>
  <si>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</si>
  <si>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</si>
  <si>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</si>
  <si>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</si>
  <si>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</si>
  <si>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</si>
  <si>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</si>
  <si>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</si>
  <si>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</si>
  <si>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</si>
  <si>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</si>
  <si>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</si>
  <si>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</si>
  <si>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</si>
  <si>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</si>
  <si>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</si>
  <si>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</si>
  <si>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</si>
  <si>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</si>
  <si>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</si>
  <si>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</si>
  <si>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</si>
  <si>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</si>
  <si>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</si>
  <si>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</si>
  <si>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</si>
  <si>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</si>
  <si>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</si>
  <si>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</si>
  <si>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</si>
  <si>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</si>
  <si>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</si>
  <si>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</si>
  <si>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</si>
  <si>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</si>
  <si>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</si>
  <si>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</si>
  <si>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</si>
  <si>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</si>
  <si>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</si>
  <si>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</si>
  <si>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</si>
  <si>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</si>
  <si>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</si>
  <si>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</si>
  <si>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</si>
  <si>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</si>
  <si>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</si>
  <si>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</si>
  <si>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</si>
  <si>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</si>
  <si>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</si>
  <si>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</si>
  <si>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</si>
  <si>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</si>
  <si>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</si>
  <si>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</si>
  <si>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</si>
  <si>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</si>
  <si>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</si>
  <si>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</si>
  <si>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</si>
  <si>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</si>
  <si>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</si>
  <si>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</si>
  <si>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</si>
  <si>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</si>
  <si>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</si>
  <si>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</si>
  <si>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</si>
  <si>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</si>
  <si>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</si>
  <si>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</si>
  <si>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</si>
  <si>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</si>
  <si>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</si>
  <si>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</si>
  <si>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</si>
  <si>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</si>
  <si>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</si>
  <si>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</si>
  <si>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</si>
  <si>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</si>
  <si>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</si>
  <si>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</si>
  <si>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</si>
  <si>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</si>
  <si>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</si>
  <si>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</si>
  <si>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</si>
  <si>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</si>
  <si>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</si>
  <si>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</si>
  <si>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</si>
  <si>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</si>
  <si>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</si>
  <si>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</si>
  <si>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</si>
  <si>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</si>
  <si>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</si>
  <si>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</si>
  <si>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</si>
  <si>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</si>
  <si>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</si>
  <si>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</si>
  <si>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</si>
  <si>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</si>
  <si>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</si>
  <si>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</si>
  <si>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</si>
  <si>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</si>
  <si>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</si>
  <si>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</si>
  <si>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</si>
  <si>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</si>
  <si>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</si>
  <si>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</si>
  <si>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</si>
  <si>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</si>
  <si>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</si>
  <si>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</si>
  <si>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</si>
  <si>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</si>
  <si>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</si>
  <si>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</si>
  <si>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</si>
  <si>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</si>
  <si>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</si>
  <si>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</si>
  <si>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</si>
  <si>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</si>
  <si>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</si>
  <si>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</si>
  <si>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</si>
  <si>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</si>
  <si>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</si>
  <si>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</si>
  <si>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</si>
  <si>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</si>
  <si>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</si>
  <si>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</si>
  <si>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</si>
  <si>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</si>
  <si>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</si>
  <si>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</si>
  <si>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</si>
  <si>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</si>
  <si>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</si>
  <si>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</si>
  <si>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</si>
  <si>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</si>
  <si>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</si>
  <si>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</si>
  <si>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</si>
  <si>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</si>
  <si>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</si>
  <si>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</si>
  <si>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</si>
  <si>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</si>
  <si>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</si>
  <si>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</si>
  <si>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</si>
  <si>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</si>
  <si>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</si>
  <si>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</si>
  <si>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</si>
  <si>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</si>
  <si>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</si>
  <si>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</si>
  <si>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</si>
  <si>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</si>
  <si>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</si>
  <si>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</si>
  <si>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</si>
  <si>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</si>
  <si>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</si>
  <si>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</si>
  <si>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</si>
  <si>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</si>
  <si>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</si>
  <si>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</si>
  <si>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</si>
  <si>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</si>
  <si>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</si>
  <si>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</si>
  <si>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</si>
  <si>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</si>
  <si>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</si>
  <si>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</si>
  <si>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</si>
  <si>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</si>
  <si>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</si>
  <si>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</si>
  <si>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</si>
  <si>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</si>
  <si>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</si>
  <si>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</si>
  <si>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</si>
  <si>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</si>
  <si>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</si>
  <si>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</si>
  <si>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</si>
  <si>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</si>
  <si>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</si>
  <si>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</si>
  <si>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</si>
  <si>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</si>
  <si>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</si>
  <si>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</si>
  <si>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</si>
  <si>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</si>
  <si>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</si>
  <si>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</si>
  <si>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</si>
  <si>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</si>
  <si>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</si>
  <si>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</si>
  <si>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</si>
  <si>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</si>
  <si>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</si>
  <si>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</si>
  <si>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</si>
  <si>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</si>
  <si>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</si>
  <si>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</si>
  <si>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</si>
  <si>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</si>
  <si>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</si>
  <si>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</si>
  <si>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</si>
  <si>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</si>
  <si>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</si>
  <si>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</si>
  <si>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</si>
  <si>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</si>
  <si>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</si>
  <si>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</si>
  <si>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</si>
  <si>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</si>
  <si>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</si>
  <si>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</si>
  <si>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</si>
  <si>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</si>
  <si>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</si>
  <si>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</si>
  <si>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</si>
  <si>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</si>
  <si>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</si>
  <si>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</si>
  <si>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</si>
  <si>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</si>
  <si>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</si>
  <si>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</si>
  <si>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</si>
  <si>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</si>
  <si>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</si>
  <si>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</si>
  <si>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</si>
  <si>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</si>
  <si>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</si>
  <si>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</si>
  <si>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</si>
  <si>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</si>
  <si>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</si>
  <si>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</si>
  <si>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</si>
  <si>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</si>
  <si>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</si>
  <si>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</si>
  <si>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</si>
  <si>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</si>
  <si>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</si>
  <si>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</si>
  <si>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</si>
  <si>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</si>
  <si>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</si>
  <si>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</si>
  <si>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</si>
  <si>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</si>
  <si>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</si>
  <si>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</si>
  <si>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</si>
  <si>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</si>
  <si>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</si>
  <si>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</si>
  <si>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</si>
  <si>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</si>
  <si>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</si>
  <si>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</si>
  <si>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</si>
  <si>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</si>
  <si>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</si>
  <si>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</si>
  <si>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</si>
  <si>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</si>
  <si>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</si>
  <si>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</si>
  <si>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</si>
  <si>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</si>
  <si>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</si>
  <si>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</si>
  <si>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</si>
  <si>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</si>
  <si>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</si>
  <si>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</si>
  <si>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</si>
  <si>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</si>
  <si>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</si>
  <si>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</si>
  <si>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</si>
  <si>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</si>
  <si>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</si>
  <si>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</si>
  <si>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</si>
  <si>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</si>
  <si>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</si>
  <si>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</si>
  <si>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</si>
  <si>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</si>
  <si>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</si>
  <si>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</si>
  <si>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</si>
  <si>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</si>
  <si>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</si>
  <si>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</si>
  <si>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</si>
  <si>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</si>
  <si>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</si>
  <si>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</si>
  <si>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</si>
  <si>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</si>
  <si>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</si>
  <si>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</si>
  <si>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</si>
  <si>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</si>
  <si>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</si>
  <si>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</si>
  <si>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</si>
  <si>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</si>
  <si>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</si>
  <si>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</si>
  <si>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</si>
  <si>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</si>
  <si>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</si>
  <si>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</si>
  <si>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</si>
  <si>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</si>
  <si>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</si>
  <si>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</si>
  <si>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</si>
  <si>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</si>
  <si>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</si>
  <si>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</si>
  <si>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</si>
  <si>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</si>
  <si>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</si>
  <si>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</si>
  <si>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</si>
  <si>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</si>
  <si>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</si>
  <si>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</si>
  <si>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</si>
  <si>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</si>
  <si>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</si>
  <si>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</si>
  <si>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</si>
  <si>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</si>
  <si>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</si>
  <si>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</si>
  <si>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</si>
  <si>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</si>
  <si>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</si>
  <si>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</si>
  <si>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</si>
  <si>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</si>
  <si>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</si>
  <si>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</si>
  <si>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</si>
  <si>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</si>
  <si>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</si>
  <si>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</si>
  <si>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</si>
  <si>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</si>
  <si>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</si>
  <si>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</si>
  <si>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</si>
  <si>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</si>
  <si>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</si>
  <si>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</si>
  <si>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</si>
  <si>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</si>
  <si>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</si>
  <si>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</si>
  <si>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</si>
  <si>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</si>
  <si>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</si>
  <si>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</si>
  <si>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</si>
  <si>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</si>
  <si>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</si>
  <si>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</si>
  <si>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</si>
  <si>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</si>
  <si>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</si>
  <si>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</si>
  <si>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</si>
  <si>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</si>
  <si>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</si>
  <si>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</si>
  <si>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</si>
  <si>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</si>
  <si>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</si>
  <si>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</si>
  <si>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</si>
  <si>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</si>
  <si>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</si>
  <si>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</si>
  <si>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</si>
  <si>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</si>
  <si>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</si>
  <si>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</si>
  <si>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</si>
  <si>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</si>
  <si>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</si>
  <si>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</si>
  <si>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</si>
  <si>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</si>
  <si>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</si>
  <si>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</si>
  <si>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</si>
  <si>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</si>
  <si>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</si>
  <si>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</si>
  <si>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</si>
  <si>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</si>
  <si>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</si>
  <si>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</si>
  <si>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</si>
  <si>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</si>
  <si>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</si>
  <si>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</si>
  <si>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</si>
  <si>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</si>
  <si>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</si>
  <si>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</si>
  <si>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</si>
  <si>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</si>
  <si>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</si>
  <si>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</si>
  <si>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</si>
  <si>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</si>
  <si>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</si>
  <si>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</si>
  <si>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</si>
  <si>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</si>
  <si>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</si>
  <si>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</si>
  <si>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</si>
  <si>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</si>
  <si>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</si>
  <si>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</si>
  <si>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</si>
  <si>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</si>
  <si>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</si>
  <si>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</si>
  <si>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</si>
  <si>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</si>
  <si>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</si>
  <si>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</si>
  <si>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</si>
  <si>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</si>
  <si>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</si>
  <si>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</si>
  <si>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</si>
  <si>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</si>
  <si>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</si>
  <si>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</si>
  <si>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</si>
  <si>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</si>
  <si>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</si>
  <si>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</si>
  <si>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</si>
  <si>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</si>
  <si>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</si>
  <si>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</si>
  <si>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</si>
  <si>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</si>
  <si>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</si>
  <si>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</si>
  <si>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</si>
  <si>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</si>
  <si>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</si>
  <si>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</si>
  <si>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</si>
  <si>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</si>
  <si>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</si>
  <si>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</si>
  <si>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</si>
  <si>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</si>
  <si>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</si>
  <si>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</si>
  <si>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</si>
  <si>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</si>
  <si>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</si>
  <si>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</si>
  <si>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</si>
  <si>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</si>
  <si>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</si>
  <si>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</si>
  <si>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</si>
  <si>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</si>
  <si>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</si>
  <si>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</si>
  <si>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</si>
  <si>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</si>
  <si>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</si>
  <si>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</si>
  <si>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</si>
  <si>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</si>
  <si>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</si>
  <si>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</si>
  <si>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</si>
  <si>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</si>
  <si>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</si>
  <si>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</si>
  <si>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</si>
  <si>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</si>
  <si>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</si>
  <si>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</si>
  <si>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</si>
  <si>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</si>
  <si>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</si>
  <si>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</si>
  <si>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</si>
  <si>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</si>
  <si>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</si>
  <si>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</si>
  <si>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</si>
  <si>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</si>
  <si>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</si>
  <si>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</si>
  <si>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</si>
  <si>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</si>
  <si>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</si>
  <si>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</si>
  <si>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</si>
  <si>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</si>
  <si>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</si>
  <si>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</si>
  <si>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</si>
  <si>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</si>
  <si>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</si>
  <si>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</si>
  <si>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</si>
  <si>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</si>
  <si>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</si>
  <si>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</si>
  <si>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</si>
  <si>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</si>
  <si>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</si>
  <si>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</si>
  <si>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</si>
  <si>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</si>
  <si>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</si>
  <si>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</si>
  <si>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</si>
  <si>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</si>
  <si>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</si>
  <si>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</si>
  <si>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</si>
  <si>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</si>
  <si>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</si>
  <si>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</si>
  <si>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</si>
  <si>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</si>
  <si>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</si>
  <si>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</si>
  <si>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</si>
  <si>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</si>
  <si>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</si>
  <si>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</si>
  <si>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</si>
  <si>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</si>
  <si>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</si>
  <si>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</si>
  <si>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</si>
  <si>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</si>
  <si>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</si>
  <si>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</si>
  <si>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</si>
  <si>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</si>
  <si>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</si>
  <si>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</si>
  <si>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</si>
  <si>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</si>
  <si>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</si>
  <si>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</si>
  <si>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</si>
  <si>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</si>
  <si>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</si>
  <si>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</si>
  <si>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</si>
  <si>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</si>
  <si>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</si>
  <si>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</si>
  <si>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</si>
  <si>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</si>
  <si>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</si>
  <si>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</si>
  <si>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</si>
  <si>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</si>
  <si>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</si>
  <si>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</si>
  <si>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</si>
  <si>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</si>
  <si>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</si>
  <si>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</si>
  <si>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</si>
  <si>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</si>
  <si>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</si>
  <si>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</si>
  <si>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</si>
  <si>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</si>
  <si>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</si>
  <si>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</si>
  <si>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</si>
  <si>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</si>
  <si>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</si>
  <si>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</si>
  <si>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</si>
  <si>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</si>
  <si>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</si>
  <si>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</si>
  <si>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</si>
  <si>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</si>
  <si>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</si>
  <si>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</si>
  <si>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</si>
  <si>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</si>
  <si>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</si>
  <si>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</si>
  <si>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</si>
  <si>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</si>
  <si>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</si>
  <si>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</si>
  <si>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</si>
  <si>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</si>
  <si>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</si>
  <si>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</si>
  <si>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</si>
  <si>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</si>
  <si>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</si>
  <si>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</si>
  <si>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</si>
  <si>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</si>
  <si>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</si>
  <si>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</si>
  <si>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</si>
  <si>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</si>
  <si>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</si>
  <si>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</si>
  <si>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</si>
  <si>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</si>
  <si>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</si>
  <si>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</si>
  <si>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</si>
  <si>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</si>
  <si>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</si>
  <si>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</si>
  <si>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</si>
  <si>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</si>
  <si>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</si>
  <si>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</si>
  <si>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</si>
  <si>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</si>
  <si>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</si>
  <si>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</si>
  <si>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</si>
  <si>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</si>
  <si>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</si>
  <si>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</si>
  <si>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</si>
  <si>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</si>
  <si>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</si>
  <si>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</si>
  <si>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</si>
  <si>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</si>
  <si>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</si>
  <si>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</si>
  <si>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</si>
  <si>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</si>
  <si>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</si>
  <si>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</si>
  <si>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</si>
  <si>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</si>
  <si>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</si>
  <si>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</si>
  <si>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</si>
  <si>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</si>
  <si>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</si>
  <si>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</si>
  <si>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</si>
  <si>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</si>
  <si>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</si>
  <si>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</si>
  <si>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</si>
  <si>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</si>
  <si>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</si>
  <si>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</si>
  <si>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</si>
  <si>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</si>
  <si>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</si>
  <si>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</si>
  <si>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</si>
  <si>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</si>
  <si>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</si>
  <si>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</si>
  <si>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</si>
  <si>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</si>
  <si>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</si>
  <si>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</si>
  <si>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</si>
  <si>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</si>
  <si>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</si>
  <si>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</si>
  <si>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</si>
  <si>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</si>
  <si>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</si>
  <si>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</si>
  <si>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</si>
  <si>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</si>
  <si>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</si>
  <si>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</si>
  <si>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</si>
  <si>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</si>
  <si>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</si>
  <si>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</si>
  <si>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</si>
  <si>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</si>
  <si>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</si>
  <si>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</si>
  <si>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</si>
  <si>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</si>
  <si>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</si>
  <si>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</si>
  <si>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</si>
  <si>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</si>
  <si>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</si>
  <si>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</si>
  <si>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</si>
  <si>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</si>
  <si>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</si>
  <si>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</si>
  <si>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</si>
  <si>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</si>
  <si>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</si>
  <si>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</si>
  <si>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</si>
  <si>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</si>
  <si>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</si>
  <si>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</si>
  <si>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</si>
  <si>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</si>
  <si>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</si>
  <si>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</si>
  <si>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</si>
  <si>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</si>
  <si>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</si>
  <si>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</si>
  <si>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</si>
  <si>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</si>
  <si>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</si>
  <si>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</si>
  <si>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</si>
  <si>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</si>
  <si>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</si>
  <si>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</si>
  <si>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</si>
  <si>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</si>
  <si>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</si>
  <si>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</si>
  <si>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</si>
  <si>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</si>
  <si>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</si>
  <si>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</si>
  <si>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</si>
  <si>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</si>
  <si>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</si>
  <si>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</si>
  <si>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</si>
  <si>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</si>
  <si>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</si>
  <si>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</si>
  <si>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</si>
  <si>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</si>
  <si>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</si>
  <si>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</si>
  <si>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</si>
  <si>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</si>
  <si>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</si>
  <si>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</si>
  <si>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</si>
  <si>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</si>
  <si>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</si>
  <si>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</si>
  <si>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</si>
  <si>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</si>
  <si>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</si>
  <si>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</si>
  <si>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</si>
  <si>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</si>
  <si>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</si>
  <si>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</si>
  <si>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</si>
  <si>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</si>
  <si>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</si>
  <si>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</si>
  <si>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</si>
  <si>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</si>
  <si>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</si>
  <si>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</si>
  <si>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</si>
  <si>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</si>
  <si>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</si>
  <si>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</si>
  <si>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</si>
  <si>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</si>
  <si>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</si>
  <si>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</si>
  <si>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</si>
  <si>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</si>
  <si>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</si>
  <si>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</si>
  <si>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</si>
  <si>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</si>
  <si>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</si>
  <si>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</si>
  <si>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</si>
  <si>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</si>
  <si>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</si>
  <si>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</si>
  <si>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</si>
  <si>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</si>
  <si>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</si>
  <si>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</si>
  <si>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</si>
  <si>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</si>
  <si>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</si>
  <si>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</si>
  <si>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</si>
  <si>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</si>
  <si>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</si>
  <si>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</si>
  <si>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</si>
  <si>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</si>
  <si>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</si>
  <si>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</si>
  <si>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</si>
  <si>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</si>
  <si>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</si>
  <si>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</si>
  <si>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</si>
  <si>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</si>
  <si>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</si>
  <si>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</si>
  <si>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</si>
  <si>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</si>
  <si>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</si>
  <si>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</si>
  <si>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</si>
  <si>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</si>
  <si>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</si>
  <si>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</si>
  <si>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</si>
  <si>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</si>
  <si>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</si>
  <si>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</si>
  <si>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</si>
  <si>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</si>
  <si>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</si>
  <si>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</si>
  <si>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</si>
  <si>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</si>
  <si>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</si>
  <si>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</si>
  <si>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</si>
  <si>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</si>
  <si>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</si>
  <si>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</si>
  <si>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</si>
  <si>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</si>
  <si>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</si>
  <si>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</si>
  <si>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</si>
  <si>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</si>
  <si>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</si>
  <si>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</si>
  <si>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</si>
  <si>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</si>
  <si>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</si>
  <si>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</si>
  <si>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</si>
  <si>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</si>
  <si>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</si>
  <si>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</si>
  <si>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</si>
  <si>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</si>
  <si>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</si>
  <si>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</si>
  <si>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</si>
  <si>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</si>
  <si>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</si>
  <si>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</si>
  <si>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</si>
  <si>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</si>
  <si>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</si>
  <si>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</si>
  <si>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</si>
  <si>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</si>
  <si>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</si>
  <si>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</si>
  <si>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</si>
  <si>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</si>
  <si>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</si>
  <si>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</si>
  <si>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</si>
  <si>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</si>
  <si>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</si>
  <si>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</si>
  <si>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</si>
  <si>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</si>
  <si>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</si>
  <si>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</si>
  <si>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</si>
  <si>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</si>
  <si>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</si>
  <si>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</si>
  <si>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</si>
  <si>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</si>
  <si>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</si>
  <si>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</si>
  <si>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</si>
  <si>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</si>
  <si>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</si>
  <si>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</si>
  <si>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</si>
  <si>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</si>
  <si>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</si>
  <si>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</si>
  <si>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</si>
  <si>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</si>
  <si>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</si>
  <si>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</si>
  <si>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</si>
  <si>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</si>
  <si>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</si>
  <si>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</si>
  <si>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</si>
  <si>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</si>
  <si>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</si>
  <si>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</si>
  <si>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</si>
  <si>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</si>
  <si>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</si>
  <si>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</si>
  <si>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</si>
  <si>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</si>
  <si>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</si>
  <si>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</si>
  <si>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</si>
  <si>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</si>
  <si>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</si>
  <si>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</si>
  <si>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</si>
  <si>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</si>
  <si>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</si>
  <si>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</si>
  <si>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</si>
  <si>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</si>
  <si>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</si>
  <si>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</si>
  <si>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</si>
  <si>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</si>
  <si>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</si>
  <si>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</si>
  <si>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</si>
  <si>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</si>
  <si>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</si>
  <si>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</si>
  <si>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</si>
  <si>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</si>
  <si>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</si>
  <si>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</si>
  <si>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</si>
  <si>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</si>
  <si>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</si>
  <si>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</si>
  <si>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</si>
  <si>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</si>
  <si>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</si>
  <si>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</si>
  <si>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</si>
  <si>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</si>
  <si>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</si>
  <si>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</si>
  <si>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</si>
  <si>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</si>
  <si>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</si>
  <si>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</si>
  <si>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</si>
  <si>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</si>
  <si>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</si>
  <si>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</si>
  <si>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</si>
  <si>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</si>
  <si>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</si>
  <si>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</si>
  <si>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</si>
  <si>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</si>
  <si>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</si>
  <si>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</si>
  <si>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</si>
  <si>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</si>
  <si>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</si>
  <si>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</si>
  <si>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</si>
  <si>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</si>
  <si>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</si>
  <si>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</si>
  <si>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</si>
  <si>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</si>
  <si>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</si>
  <si>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</si>
  <si>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</si>
  <si>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</si>
  <si>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</si>
  <si>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</si>
  <si>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</si>
  <si>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</si>
  <si>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</si>
  <si>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</si>
  <si>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</si>
  <si>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</si>
  <si>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</si>
  <si>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</si>
  <si>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</si>
  <si>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</si>
  <si>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</si>
  <si>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</si>
  <si>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</si>
  <si>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</si>
  <si>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</si>
  <si>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</si>
  <si>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</si>
  <si>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</si>
  <si>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</si>
  <si>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</si>
  <si>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</si>
  <si>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</si>
  <si>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</si>
  <si>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</si>
  <si>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</si>
  <si>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</si>
  <si>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</si>
  <si>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</si>
  <si>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</si>
  <si>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</si>
  <si>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</si>
  <si>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</si>
  <si>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</si>
  <si>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</si>
  <si>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</si>
  <si>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</si>
  <si>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</si>
  <si>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</si>
  <si>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</si>
  <si>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</si>
  <si>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</si>
  <si>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</si>
  <si>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</si>
  <si>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</si>
  <si>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</si>
  <si>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</si>
  <si>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</si>
  <si>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</si>
  <si>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</si>
  <si>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</si>
  <si>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</si>
  <si>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</si>
  <si>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</si>
  <si>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</si>
  <si>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</si>
  <si>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</si>
  <si>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</si>
  <si>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</si>
  <si>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</si>
  <si>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</si>
  <si>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</si>
  <si>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</si>
  <si>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</si>
  <si>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</si>
  <si>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</si>
  <si>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</si>
  <si>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</si>
  <si>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</si>
  <si>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</si>
  <si>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</si>
  <si>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</si>
  <si>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</si>
  <si>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</si>
  <si>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</si>
  <si>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</si>
  <si>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</si>
  <si>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</si>
  <si>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</si>
  <si>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</si>
  <si>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</si>
  <si>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</si>
  <si>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</si>
  <si>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</si>
  <si>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</si>
  <si>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</si>
  <si>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</si>
  <si>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</si>
  <si>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</si>
  <si>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</si>
  <si>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</si>
  <si>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</si>
  <si>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</si>
  <si>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</si>
  <si>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</si>
  <si>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</si>
  <si>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</si>
  <si>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</si>
  <si>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</si>
  <si>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</si>
  <si>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</si>
  <si>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</si>
  <si>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</si>
  <si>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</si>
  <si>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</si>
  <si>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</si>
  <si>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</si>
  <si>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</si>
  <si>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</si>
  <si>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</si>
  <si>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</si>
  <si>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</si>
  <si>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</si>
  <si>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</si>
  <si>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</si>
  <si>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</si>
  <si>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</si>
  <si>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</si>
  <si>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</si>
  <si>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</si>
  <si>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</si>
  <si>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</si>
  <si>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</si>
  <si>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</si>
  <si>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</si>
  <si>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</si>
  <si>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</si>
  <si>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</si>
  <si>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</si>
  <si>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</si>
  <si>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</si>
  <si>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</si>
  <si>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</si>
  <si>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</si>
  <si>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</si>
  <si>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</si>
  <si>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</si>
  <si>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</si>
  <si>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</si>
  <si>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</si>
  <si>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</si>
  <si>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</si>
  <si>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</si>
  <si>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</si>
  <si>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</si>
  <si>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</si>
  <si>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</si>
  <si>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</si>
  <si>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</si>
  <si>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</si>
  <si>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</si>
  <si>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</si>
  <si>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</si>
  <si>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</si>
  <si>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</si>
  <si>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</si>
  <si>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</si>
  <si>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</si>
  <si>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</si>
  <si>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</si>
  <si>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</si>
  <si>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</si>
  <si>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</si>
  <si>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</si>
  <si>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</si>
  <si>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</si>
  <si>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</si>
  <si>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</si>
  <si>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</si>
  <si>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</si>
  <si>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</si>
  <si>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</si>
  <si>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</si>
  <si>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</si>
  <si>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</si>
  <si>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</si>
  <si>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</si>
  <si>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</si>
  <si>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</si>
  <si>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</si>
  <si>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</si>
  <si>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</si>
  <si>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</si>
  <si>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</si>
  <si>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</si>
  <si>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</si>
  <si>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</si>
  <si>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</si>
  <si>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</si>
  <si>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</si>
  <si>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</si>
  <si>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</si>
  <si>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</si>
  <si>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</si>
  <si>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</si>
  <si>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</si>
  <si>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</si>
  <si>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</si>
  <si>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</si>
  <si>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</si>
  <si>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</si>
  <si>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</si>
  <si>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</si>
  <si>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</si>
  <si>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</si>
  <si>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</si>
  <si>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</si>
  <si>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</si>
  <si>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</si>
  <si>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</si>
  <si>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</si>
  <si>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</si>
  <si>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</si>
  <si>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</si>
  <si>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</si>
  <si>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</si>
  <si>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</si>
  <si>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</si>
  <si>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</si>
  <si>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</si>
  <si>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</si>
  <si>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</si>
  <si>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</si>
  <si>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</si>
  <si>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</si>
  <si>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</si>
  <si>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</si>
  <si>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</si>
  <si>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</si>
  <si>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</si>
  <si>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</si>
  <si>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</si>
  <si>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</si>
  <si>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</si>
  <si>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</si>
  <si>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</si>
  <si>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</si>
  <si>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</si>
  <si>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</si>
  <si>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</si>
  <si>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</si>
  <si>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</si>
  <si>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</si>
  <si>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</si>
  <si>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</si>
  <si>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</si>
  <si>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</si>
  <si>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</si>
  <si>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</si>
  <si>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</si>
  <si>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</si>
  <si>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</si>
  <si>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</si>
  <si>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</si>
  <si>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</si>
  <si>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</si>
  <si>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</si>
  <si>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</si>
  <si>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</si>
  <si>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</si>
  <si>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</si>
  <si>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</si>
  <si>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</si>
  <si>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</si>
  <si>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</si>
  <si>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</si>
  <si>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</si>
  <si>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</si>
  <si>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</si>
  <si>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</si>
  <si>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</si>
  <si>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</si>
  <si>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</si>
  <si>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</si>
  <si>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</si>
  <si>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</si>
  <si>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</si>
  <si>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</si>
  <si>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</si>
  <si>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</si>
  <si>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</si>
  <si>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</si>
  <si>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</si>
  <si>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</si>
  <si>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</si>
  <si>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</si>
  <si>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</si>
  <si>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</si>
  <si>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</si>
  <si>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</si>
  <si>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</si>
  <si>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</si>
  <si>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</si>
  <si>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</si>
  <si>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</si>
  <si>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</si>
  <si>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</si>
  <si>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</si>
  <si>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</si>
  <si>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</si>
  <si>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</si>
  <si>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</si>
  <si>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</si>
  <si>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</si>
  <si>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</si>
  <si>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</si>
  <si>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</si>
  <si>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</si>
  <si>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</si>
  <si>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</si>
  <si>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</si>
  <si>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</si>
  <si>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</si>
  <si>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</si>
  <si>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</si>
  <si>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</si>
  <si>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</si>
  <si>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</si>
  <si>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</si>
  <si>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</si>
  <si>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</si>
  <si>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</si>
  <si>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</si>
  <si>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</si>
  <si>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</si>
  <si>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</si>
  <si>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</si>
  <si>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</si>
  <si>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</si>
  <si>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</si>
  <si>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</si>
  <si>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</si>
  <si>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</si>
  <si>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</si>
  <si>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</si>
  <si>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</si>
  <si>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</si>
  <si>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</si>
  <si>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</si>
  <si>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</si>
  <si>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</si>
  <si>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</si>
  <si>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</si>
  <si>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</si>
  <si>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</si>
  <si>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</si>
  <si>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</si>
  <si>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</si>
  <si>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</si>
  <si>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</si>
  <si>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</si>
  <si>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</si>
  <si>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</si>
  <si>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</si>
  <si>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</si>
  <si>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</si>
  <si>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</si>
  <si>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</si>
  <si>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</si>
  <si>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</si>
  <si>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</si>
  <si>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</si>
  <si>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</si>
  <si>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</si>
  <si>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</si>
  <si>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</si>
  <si>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</si>
  <si>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</si>
  <si>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</si>
  <si>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</si>
  <si>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</si>
  <si>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</si>
  <si>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</si>
  <si>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</si>
  <si>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</si>
  <si>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</si>
  <si>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</si>
  <si>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</si>
  <si>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</si>
  <si>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</si>
  <si>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</si>
  <si>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</si>
  <si>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</si>
  <si>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</si>
  <si>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</si>
  <si>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</si>
  <si>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</si>
  <si>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</si>
  <si>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</si>
  <si>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</si>
  <si>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</si>
  <si>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</si>
  <si>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</si>
  <si>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</si>
  <si>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</si>
  <si>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</si>
  <si>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</si>
  <si>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</si>
  <si>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</si>
  <si>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</si>
  <si>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</si>
  <si>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</si>
  <si>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</si>
  <si>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</si>
  <si>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</si>
  <si>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</si>
  <si>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</si>
  <si>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</si>
  <si>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</si>
  <si>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</si>
  <si>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</si>
  <si>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</si>
  <si>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</si>
  <si>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</si>
  <si>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</si>
  <si>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</si>
  <si>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</si>
  <si>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</si>
  <si>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</si>
  <si>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</si>
  <si>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</si>
  <si>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</si>
  <si>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</si>
  <si>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</si>
  <si>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</si>
  <si>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</si>
  <si>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</si>
  <si>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</si>
  <si>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</si>
  <si>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</si>
  <si>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</si>
  <si>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</si>
  <si>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</si>
  <si>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</si>
  <si>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</si>
  <si>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</si>
  <si>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</si>
  <si>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</si>
  <si>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</si>
  <si>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</si>
  <si>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</si>
  <si>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</si>
  <si>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</si>
  <si>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</si>
  <si>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</si>
  <si>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</si>
  <si>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</si>
  <si>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</si>
  <si>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</si>
  <si>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</si>
  <si>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</si>
  <si>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</si>
  <si>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</si>
  <si>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</si>
  <si>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</si>
  <si>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</si>
  <si>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</si>
  <si>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</si>
  <si>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</si>
  <si>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</si>
  <si>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</si>
  <si>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</si>
  <si>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</si>
  <si>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</si>
  <si>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</si>
  <si>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</si>
  <si>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</si>
  <si>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</si>
  <si>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</si>
  <si>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</si>
  <si>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</si>
  <si>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</si>
  <si>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</si>
  <si>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</si>
  <si>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</si>
  <si>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</si>
  <si>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</si>
  <si>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</si>
  <si>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</si>
  <si>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</si>
  <si>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</si>
  <si>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</si>
  <si>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</si>
  <si>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</si>
  <si>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</si>
  <si>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</si>
  <si>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</si>
  <si>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</si>
  <si>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</si>
  <si>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</si>
  <si>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</si>
  <si>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</si>
  <si>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</si>
  <si>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</si>
  <si>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</si>
  <si>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</si>
  <si>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</si>
  <si>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</si>
  <si>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</si>
  <si>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</si>
  <si>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</si>
  <si>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</si>
  <si>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</si>
  <si>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</si>
  <si>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</si>
  <si>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</si>
  <si>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</si>
  <si>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</si>
  <si>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</si>
  <si>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</si>
  <si>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</si>
  <si>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</si>
  <si>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</si>
  <si>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</si>
  <si>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</si>
  <si>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</si>
  <si>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</si>
  <si>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</si>
  <si>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</si>
  <si>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</si>
  <si>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</si>
  <si>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</si>
  <si>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</si>
  <si>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</si>
  <si>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</si>
  <si>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</si>
  <si>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</si>
  <si>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</si>
  <si>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</si>
  <si>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</si>
  <si>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</si>
  <si>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</si>
  <si>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</si>
  <si>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</si>
  <si>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</si>
  <si>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</si>
  <si>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</si>
  <si>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</si>
  <si>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</si>
  <si>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</si>
  <si>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</si>
  <si>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</si>
  <si>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</si>
  <si>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</si>
  <si>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</si>
  <si>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</si>
  <si>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</si>
  <si>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</si>
  <si>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</si>
  <si>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</si>
  <si>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</si>
  <si>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</si>
  <si>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</si>
  <si>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</si>
  <si>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</si>
  <si>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</si>
  <si>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</si>
  <si>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</si>
  <si>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</si>
  <si>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</si>
  <si>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</si>
  <si>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</si>
  <si>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</si>
  <si>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</si>
  <si>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</si>
  <si>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</si>
  <si>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</si>
  <si>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</si>
  <si>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</si>
  <si>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</si>
  <si>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</si>
  <si>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</si>
  <si>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</si>
  <si>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</si>
  <si>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</si>
  <si>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</si>
  <si>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</si>
  <si>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</si>
  <si>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</si>
  <si>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</si>
  <si>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</si>
  <si>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</si>
  <si>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</si>
  <si>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</si>
  <si>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</si>
  <si>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</si>
  <si>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</si>
  <si>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</si>
  <si>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</si>
  <si>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</si>
  <si>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</si>
  <si>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</si>
  <si>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</si>
  <si>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</si>
  <si>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</si>
  <si>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</si>
  <si>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</si>
  <si>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</si>
  <si>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</si>
  <si>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</si>
  <si>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</si>
  <si>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</si>
  <si>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</si>
  <si>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</si>
  <si>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</si>
  <si>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</si>
  <si>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</si>
  <si>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</si>
  <si>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</si>
  <si>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</si>
  <si>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</si>
  <si>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</si>
  <si>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</si>
  <si>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</si>
  <si>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</si>
  <si>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</si>
  <si>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</si>
  <si>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</si>
  <si>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</si>
  <si>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</si>
  <si>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</si>
  <si>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</si>
  <si>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</si>
  <si>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</si>
  <si>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</si>
  <si>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</si>
  <si>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</si>
  <si>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</si>
  <si>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</si>
  <si>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</si>
  <si>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</si>
  <si>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</si>
  <si>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</si>
  <si>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</si>
  <si>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</si>
  <si>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</si>
  <si>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</si>
  <si>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</si>
  <si>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</si>
  <si>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</si>
  <si>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</si>
  <si>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</si>
  <si>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</si>
  <si>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</si>
  <si>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</si>
  <si>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</si>
  <si>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</si>
  <si>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</si>
  <si>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</si>
  <si>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</si>
  <si>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</si>
  <si>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</si>
  <si>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</si>
  <si>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</si>
  <si>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</si>
  <si>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</si>
  <si>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</si>
  <si>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</si>
  <si>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</si>
  <si>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</si>
  <si>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</si>
  <si>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</si>
  <si>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</si>
  <si>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</si>
  <si>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</si>
  <si>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</si>
  <si>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</si>
  <si>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</si>
  <si>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</si>
  <si>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</si>
  <si>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</si>
  <si>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</si>
  <si>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</si>
  <si>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</si>
  <si>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</si>
  <si>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</si>
  <si>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</si>
  <si>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</si>
  <si>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</si>
  <si>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</si>
  <si>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</si>
  <si>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</si>
  <si>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</si>
  <si>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</si>
  <si>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</si>
  <si>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</si>
  <si>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</si>
  <si>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</si>
  <si>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</si>
  <si>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</si>
  <si>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</si>
  <si>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</si>
  <si>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</si>
  <si>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</si>
  <si>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</si>
  <si>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</si>
  <si>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</si>
  <si>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</si>
  <si>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</si>
  <si>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</si>
  <si>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</si>
  <si>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</si>
  <si>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</si>
  <si>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</si>
  <si>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</si>
  <si>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</si>
  <si>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</si>
  <si>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</si>
  <si>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</si>
  <si>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</si>
  <si>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</si>
  <si>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</si>
  <si>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</si>
  <si>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</si>
  <si>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</si>
  <si>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</si>
  <si>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</si>
  <si>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</si>
  <si>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</si>
  <si>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</si>
  <si>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</si>
  <si>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</si>
  <si>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</si>
  <si>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</si>
  <si>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</si>
  <si>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</si>
  <si>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</si>
  <si>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</si>
  <si>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</si>
  <si>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</si>
  <si>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</si>
  <si>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</si>
  <si>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</si>
  <si>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</si>
  <si>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</si>
  <si>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</si>
  <si>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</si>
  <si>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</si>
  <si>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</si>
  <si>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</si>
  <si>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</si>
  <si>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</si>
  <si>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</si>
  <si>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</si>
  <si>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</si>
  <si>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</si>
  <si>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</si>
  <si>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</si>
  <si>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</si>
  <si>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</si>
  <si>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</si>
  <si>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</si>
  <si>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</si>
  <si>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</si>
  <si>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</si>
  <si>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</si>
  <si>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</si>
  <si>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</si>
  <si>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</si>
  <si>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</si>
  <si>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</si>
  <si>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</si>
  <si>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</si>
  <si>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</si>
  <si>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</si>
  <si>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</si>
  <si>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</si>
  <si>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</si>
  <si>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</si>
  <si>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</si>
  <si>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</si>
  <si>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</si>
  <si>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</si>
  <si>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</si>
  <si>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</si>
  <si>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</si>
  <si>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</si>
  <si>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</si>
  <si>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</si>
  <si>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</si>
  <si>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</si>
  <si>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</si>
  <si>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</si>
  <si>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</si>
  <si>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</si>
  <si>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</si>
  <si>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</si>
  <si>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</si>
  <si>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</si>
  <si>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</si>
  <si>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</si>
  <si>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</si>
  <si>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</si>
  <si>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</si>
  <si>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</si>
  <si>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</si>
  <si>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</si>
  <si>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</si>
  <si>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</si>
  <si>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</si>
  <si>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</si>
  <si>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</si>
  <si>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</si>
  <si>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</si>
  <si>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</si>
  <si>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</si>
  <si>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</si>
  <si>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</si>
  <si>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</si>
  <si>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</si>
  <si>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</si>
  <si>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</si>
  <si>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</si>
  <si>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</si>
  <si>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</si>
  <si>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</si>
  <si>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</si>
  <si>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</si>
  <si>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</si>
  <si>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</si>
  <si>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</si>
  <si>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</si>
  <si>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</si>
  <si>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</si>
  <si>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</si>
  <si>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</si>
  <si>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</si>
  <si>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</si>
  <si>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</si>
  <si>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</si>
  <si>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</si>
  <si>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</si>
  <si>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</si>
  <si>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</si>
  <si>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</si>
  <si>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</si>
  <si>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</si>
  <si>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</si>
  <si>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</si>
  <si>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</si>
  <si>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</si>
  <si>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</si>
  <si>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</si>
  <si>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</si>
  <si>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</si>
  <si>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</si>
  <si>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</si>
  <si>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</si>
  <si>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</si>
  <si>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</si>
  <si>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</si>
  <si>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</si>
  <si>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</si>
  <si>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</si>
  <si>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</si>
  <si>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</si>
  <si>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</si>
  <si>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</si>
  <si>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</si>
  <si>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</si>
  <si>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</si>
  <si>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</si>
  <si>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</si>
  <si>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</si>
  <si>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</si>
  <si>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</si>
  <si>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</si>
  <si>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</si>
  <si>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</si>
  <si>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</si>
  <si>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</si>
  <si>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</si>
  <si>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</si>
  <si>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</si>
  <si>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</si>
  <si>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</si>
  <si>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</si>
  <si>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</si>
  <si>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</si>
  <si>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</si>
  <si>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</si>
  <si>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</si>
  <si>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</si>
  <si>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</si>
  <si>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</si>
  <si>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</si>
  <si>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</si>
  <si>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</si>
  <si>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</si>
  <si>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</si>
  <si>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</si>
  <si>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</si>
  <si>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</si>
  <si>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</si>
  <si>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</si>
  <si>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</si>
  <si>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</si>
  <si>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</si>
  <si>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</si>
  <si>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</si>
  <si>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</si>
  <si>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</si>
  <si>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</si>
  <si>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</si>
  <si>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</si>
  <si>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</si>
  <si>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</si>
  <si>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</si>
  <si>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</si>
  <si>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</si>
  <si>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</si>
  <si>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</si>
  <si>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</si>
  <si>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</si>
  <si>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</si>
  <si>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</si>
  <si>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</si>
  <si>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</si>
  <si>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</si>
  <si>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</si>
  <si>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</si>
  <si>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</si>
  <si>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</si>
  <si>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</si>
  <si>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</si>
  <si>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</si>
  <si>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</si>
  <si>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</si>
  <si>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</si>
  <si>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</si>
  <si>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</si>
  <si>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</si>
  <si>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</si>
  <si>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</si>
  <si>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</si>
  <si>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</si>
  <si>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</si>
  <si>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</si>
  <si>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</si>
  <si>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</si>
  <si>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</si>
  <si>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</si>
  <si>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</si>
  <si>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</si>
  <si>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</si>
  <si>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</si>
  <si>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</si>
  <si>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</si>
  <si>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</si>
  <si>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</si>
  <si>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</si>
  <si>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</si>
  <si>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</si>
  <si>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</si>
  <si>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</si>
  <si>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</si>
  <si>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</si>
  <si>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</si>
  <si>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</si>
  <si>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</si>
  <si>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</si>
  <si>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</si>
  <si>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</si>
  <si>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</si>
  <si>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</si>
  <si>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</si>
  <si>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</si>
  <si>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</si>
  <si>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</si>
  <si>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</si>
  <si>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</si>
  <si>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</si>
  <si>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</si>
  <si>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</si>
  <si>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</si>
  <si>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</si>
  <si>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</si>
  <si>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</si>
  <si>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</si>
  <si>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</si>
  <si>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</si>
  <si>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</si>
  <si>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</si>
  <si>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</si>
  <si>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</si>
  <si>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</si>
  <si>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</si>
  <si>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</si>
  <si>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</si>
  <si>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</si>
  <si>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</si>
  <si>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</si>
  <si>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</si>
  <si>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</si>
  <si>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</si>
  <si>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</si>
  <si>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</si>
  <si>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</si>
  <si>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</si>
  <si>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</si>
  <si>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</si>
  <si>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</si>
  <si>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</si>
  <si>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</si>
  <si>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</si>
  <si>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</si>
  <si>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</si>
  <si>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</si>
  <si>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</si>
  <si>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</si>
  <si>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</si>
  <si>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</si>
  <si>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</si>
  <si>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</si>
  <si>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</si>
  <si>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</si>
  <si>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</si>
  <si>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</si>
  <si>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</si>
  <si>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</si>
  <si>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</si>
  <si>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</si>
  <si>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</si>
  <si>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</si>
  <si>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</si>
  <si>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</si>
  <si>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</si>
  <si>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</si>
  <si>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</si>
  <si>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</si>
  <si>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</si>
  <si>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</si>
  <si>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</si>
  <si>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</si>
  <si>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</si>
  <si>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</si>
  <si>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</si>
  <si>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</si>
  <si>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</si>
  <si>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</si>
  <si>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</si>
  <si>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</si>
  <si>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</si>
  <si>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</si>
  <si>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</si>
  <si>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</si>
  <si>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</si>
  <si>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</si>
  <si>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</si>
  <si>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</si>
  <si>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</si>
  <si>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</si>
  <si>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</si>
  <si>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</si>
  <si>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</si>
  <si>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</si>
  <si>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</si>
  <si>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</si>
  <si>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</si>
  <si>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</si>
  <si>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</si>
  <si>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</si>
  <si>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</si>
  <si>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</si>
  <si>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</si>
  <si>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</si>
  <si>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</si>
  <si>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</si>
  <si>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</si>
  <si>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</si>
  <si>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</si>
  <si>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</si>
  <si>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</si>
  <si>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</si>
  <si>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</si>
  <si>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</si>
  <si>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</si>
  <si>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</si>
  <si>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</si>
  <si>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</si>
  <si>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</si>
  <si>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</si>
  <si>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</si>
  <si>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</si>
  <si>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</si>
  <si>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</si>
  <si>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</si>
  <si>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</si>
  <si>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</si>
  <si>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</si>
  <si>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</si>
  <si>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</si>
  <si>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</si>
  <si>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</si>
  <si>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</si>
  <si>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</si>
  <si>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</si>
  <si>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</si>
  <si>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</si>
  <si>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</si>
  <si>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</si>
  <si>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</si>
  <si>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</si>
  <si>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</si>
  <si>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</si>
  <si>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</si>
  <si>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</si>
  <si>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</si>
  <si>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</si>
  <si>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</si>
  <si>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</si>
  <si>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</si>
  <si>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</si>
  <si>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</si>
  <si>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</si>
  <si>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</si>
  <si>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</si>
  <si>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</si>
  <si>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</si>
  <si>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</si>
  <si>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</si>
  <si>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</si>
  <si>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</si>
  <si>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</si>
  <si>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</si>
  <si>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</si>
  <si>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</si>
  <si>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</si>
  <si>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</si>
  <si>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</si>
  <si>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</si>
  <si>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</si>
  <si>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</si>
  <si>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</si>
  <si>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</si>
  <si>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</si>
  <si>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</si>
  <si>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</si>
  <si>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</si>
  <si>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</si>
  <si>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</si>
  <si>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</si>
  <si>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</si>
  <si>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</si>
  <si>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</si>
  <si>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</si>
  <si>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</si>
  <si>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</si>
  <si>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</si>
  <si>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</si>
  <si>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</si>
  <si>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</si>
  <si>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</si>
  <si>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</si>
  <si>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</si>
  <si>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</si>
  <si>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</si>
  <si>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</si>
  <si>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</si>
  <si>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</si>
  <si>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</si>
  <si>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</si>
  <si>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</si>
  <si>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</si>
  <si>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</si>
  <si>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</si>
  <si>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</si>
  <si>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</si>
  <si>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</si>
  <si>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</si>
  <si>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</si>
  <si>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</si>
  <si>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</si>
  <si>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</si>
  <si>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</si>
  <si>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</si>
  <si>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</si>
  <si>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</si>
  <si>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</si>
  <si>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</si>
  <si>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</si>
  <si>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</si>
  <si>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</si>
  <si>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</si>
  <si>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</si>
  <si>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</si>
  <si>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</si>
  <si>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</si>
  <si>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</si>
  <si>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</si>
  <si>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</si>
  <si>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</si>
  <si>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</si>
  <si>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</si>
  <si>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</si>
  <si>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</si>
  <si>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</si>
  <si>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</si>
  <si>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</si>
  <si>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</si>
  <si>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</si>
  <si>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</si>
  <si>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</si>
  <si>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</si>
  <si>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</si>
  <si>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</si>
  <si>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</si>
  <si>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</si>
  <si>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</si>
  <si>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</si>
  <si>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</si>
  <si>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</si>
  <si>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</si>
  <si>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</si>
  <si>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</si>
  <si>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</si>
  <si>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</si>
  <si>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</si>
  <si>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</si>
  <si>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</si>
  <si>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</si>
  <si>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</si>
  <si>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</si>
  <si>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</si>
  <si>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</si>
  <si>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</si>
  <si>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</si>
  <si>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</si>
  <si>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</si>
  <si>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</si>
  <si>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</si>
  <si>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</si>
  <si>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</si>
  <si>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</si>
  <si>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</si>
  <si>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</si>
  <si>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</si>
  <si>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</si>
  <si>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</si>
  <si>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</si>
  <si>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</si>
  <si>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</si>
  <si>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</si>
  <si>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</si>
  <si>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</si>
  <si>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</si>
  <si>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</si>
  <si>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</si>
  <si>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</si>
  <si>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</si>
  <si>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</si>
  <si>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</si>
  <si>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</si>
  <si>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</si>
  <si>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</si>
  <si>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</si>
  <si>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</si>
  <si>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</si>
  <si>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</si>
  <si>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</si>
  <si>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</si>
  <si>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</si>
  <si>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</si>
  <si>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</si>
  <si>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</si>
  <si>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</si>
  <si>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</si>
  <si>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</si>
  <si>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</si>
  <si>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</si>
  <si>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</si>
  <si>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</si>
  <si>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</si>
  <si>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</si>
  <si>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</si>
  <si>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</si>
  <si>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</si>
  <si>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</si>
  <si>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</si>
  <si>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</si>
  <si>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</si>
  <si>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</si>
  <si>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</si>
  <si>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</si>
  <si>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</si>
  <si>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</si>
  <si>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</si>
  <si>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</si>
  <si>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</si>
  <si>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</si>
  <si>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</si>
  <si>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</si>
  <si>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</si>
  <si>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</si>
  <si>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</si>
  <si>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PCM-20251112-00000039</t>
  </si>
  <si>
    <t>Team in way to site need 120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</si>
  <si>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</si>
  <si>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</si>
  <si>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</si>
  <si>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</si>
  <si>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</si>
  <si>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</si>
  <si>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</si>
  <si>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</si>
  <si>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</si>
  <si>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</si>
  <si>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</si>
  <si>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</si>
  <si>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</si>
  <si>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</si>
  <si>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</si>
  <si>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</si>
  <si>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</si>
  <si>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</si>
  <si>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</si>
  <si>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</si>
  <si>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</si>
  <si>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</si>
  <si>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</si>
  <si>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</si>
  <si>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</si>
  <si>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</si>
  <si>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</si>
  <si>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</si>
  <si>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</si>
  <si>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</si>
  <si>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</si>
  <si>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</si>
  <si>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</si>
  <si>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</si>
  <si>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</si>
  <si>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</si>
  <si>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</si>
  <si>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</si>
  <si>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</si>
  <si>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</si>
  <si>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</si>
  <si>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</si>
  <si>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</si>
  <si>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</si>
  <si>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</si>
  <si>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</si>
  <si>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</si>
  <si>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</si>
  <si>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</si>
  <si>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</si>
  <si>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</si>
  <si>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</si>
  <si>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</si>
  <si>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</si>
  <si>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</si>
  <si>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</si>
  <si>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</si>
  <si>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</si>
  <si>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</si>
  <si>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</si>
  <si>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</si>
  <si>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</si>
  <si>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</si>
  <si>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</si>
  <si>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</si>
  <si>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</si>
  <si>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</si>
  <si>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</si>
  <si>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</si>
  <si>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</si>
  <si>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</si>
  <si>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</si>
  <si>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</si>
  <si>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</si>
  <si>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</si>
  <si>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</si>
  <si>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</si>
  <si>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</si>
  <si>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</si>
  <si>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</si>
  <si>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</si>
  <si>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</si>
  <si>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PCM-20251111-00001626</t>
  </si>
  <si>
    <t>Restored by PG</t>
  </si>
  <si>
    <t>PCM-20251112-00000081</t>
  </si>
  <si>
    <t>ETA 50 min</t>
  </si>
  <si>
    <t xml:space="preserve"> PCM-20250215-00000830 </t>
  </si>
  <si>
    <t>LTE site still down and  site located in aramco area access issue need special permission</t>
  </si>
  <si>
    <t xml:space="preserve">no pcm </t>
  </si>
  <si>
    <t>nob0112</t>
  </si>
  <si>
    <t xml:space="preserve">access night issue as located at USF area and team will check at morning  </t>
  </si>
  <si>
    <t>PCM-20251112-00000096</t>
  </si>
  <si>
    <t>access issue roof door is locked and the guard doesn't answer the call</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</si>
  <si>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</si>
  <si>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</si>
  <si>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</si>
  <si>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</si>
  <si>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</si>
  <si>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</si>
  <si>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</si>
  <si>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</si>
  <si>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PCM-20251111-00001523</t>
  </si>
  <si>
    <t>Site has limited access at night time due located in USF Area</t>
  </si>
  <si>
    <t>PCM-20251111-00001857</t>
  </si>
  <si>
    <t>access night Located in deep desert will check in early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</si>
</sst>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4" totalsRowShown="0" headerRowDxfId="174" dataDxfId="173" headerRowBorderDxfId="171" tableBorderDxfId="172" totalsRowBorderDxfId="170">
  <autoFilter ref="A1:L4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 totalsRowShown="0" headerRowDxfId="157" dataDxfId="156" headerRowBorderDxfId="154" tableBorderDxfId="155" totalsRowBorderDxfId="153">
  <autoFilter ref="A1:CJ2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2" totalsRowShown="0" headerRowDxfId="15" dataDxfId="14" headerRowBorderDxfId="12" tableBorderDxfId="13">
  <autoFilter ref="A1:L16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4"/>
  <sheetViews>
    <sheetView workbookViewId="0">
      <selection activeCell="K10" sqref="K10"/>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310.14235821759212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21602</v>
      </c>
      <c r="E3" s="110" t="s">
        <v>39021</v>
      </c>
      <c r="F3" s="111">
        <v>45973.02553240741</v>
      </c>
      <c r="G3" s="112">
        <f t="shared" ref="G3:G32" ca="1" si="0">IFERROR(NOW()-F3,"")</f>
        <v>6.5251736108621117E-2</v>
      </c>
      <c r="H3" s="155">
        <v>45973.020624999997</v>
      </c>
      <c r="I3" s="109" t="str">
        <f>IFERROR(VLOOKUP(D3,DB!A:F,6,0),"")</f>
        <v>Generator-SG</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45973.090784143518</v>
      </c>
      <c r="H4" s="155"/>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45973.090784143518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45973.090784143518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45973.090784143518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45973.090784143518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45973.090784143518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45973.090784143518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45973.090784143518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45973.090784143518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45973.090784143518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45973.090784143518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45973.090784143518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45973.090784143518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45973.090784143518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45973.090784143518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45973.090784143518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45973.090784143518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45973.090784143518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45973.090784143518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45973.090784143518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45973.090784143518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45973.090784143518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45973.090784143518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45973.090784143518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45973.090784143518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45973.090784143518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45973.090784143518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45973.090784143518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45973.090784143518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ref="G33:G64" ca="1" si="1">IFERROR(NOW()-F33,"")</f>
        <v>45973.090784143518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45973.090784143518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45973.090784143518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45973.090784143518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45973.090784143518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45973.090784143518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45973.090784143518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45973.090784143518</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45973.090784143518</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45973.090784143518</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45973.090784143518</v>
      </c>
      <c r="H43" s="111"/>
      <c r="I43" s="109" t="str">
        <f>IFERROR(VLOOKUP(D43,DB!A:F,6,0),"")</f>
        <v/>
      </c>
      <c r="J43" s="109" t="str">
        <f>IFERROR(VLOOKUP(D43,DB!A:G,7,0),"")</f>
        <v/>
      </c>
      <c r="K43" s="113"/>
      <c r="L43" s="114" t="str">
        <f>IFERROR(VLOOKUP(D43,DB!A:I,9,0),"")</f>
        <v/>
      </c>
    </row>
    <row r="44" spans="1:12" ht="15" customHeight="1">
      <c r="A44" s="117"/>
      <c r="B44" s="118" t="str">
        <f>IFERROR(VLOOKUP(D44,DB!A:K,11,0),"")</f>
        <v/>
      </c>
      <c r="C44" s="118"/>
      <c r="D44" s="118"/>
      <c r="E44" s="119"/>
      <c r="F44" s="120"/>
      <c r="G44" s="121">
        <f t="shared" ca="1" si="1"/>
        <v>45973.090784143518</v>
      </c>
      <c r="H44" s="120"/>
      <c r="I44" s="118" t="str">
        <f>IFERROR(VLOOKUP(D44,DB!A:F,6,0),"")</f>
        <v/>
      </c>
      <c r="J44" s="118" t="str">
        <f>IFERROR(VLOOKUP(D44,DB!A:G,7,0),"")</f>
        <v/>
      </c>
      <c r="K44" s="122"/>
      <c r="L44" s="123" t="str">
        <f>IFERROR(VLOOKUP(D44,DB!A:I,9,0),"")</f>
        <v/>
      </c>
    </row>
  </sheetData>
  <customSheetViews>
    <customSheetView guid="{F6042A99-DD27-4453-835D-0834D95730CC}" filter="1" showAutoFilter="1">
      <pageMargins left="0" right="0" top="0" bottom="0" header="0" footer="0"/>
      <autoFilter ref="B1:M1" xr:uid="{2FE141A1-6192-4B85-890C-B26BFCBBDA4C}"/>
    </customSheetView>
  </customSheetViews>
  <dataValidations count="2">
    <dataValidation allowBlank="1" showInputMessage="1" showErrorMessage="1" sqref="E1" xr:uid="{5DBA255D-CDD9-49FB-AD3C-AF70AB4EE696}"/>
    <dataValidation type="list" allowBlank="1" showInputMessage="1" showErrorMessage="1" sqref="E2:E4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148.09094618055678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15981</v>
      </c>
      <c r="E4" s="85" t="s">
        <v>39021</v>
      </c>
      <c r="F4" s="104">
        <v>45972.788761574076</v>
      </c>
      <c r="G4" s="105">
        <f t="shared" ref="G4:G15" ca="1" si="1">IFERROR(NOW()-F4,"-")</f>
        <v>0.30202256944176042</v>
      </c>
      <c r="H4" s="104">
        <v>45972.788761574076</v>
      </c>
      <c r="I4" s="18" t="str">
        <f>IFERROR(VLOOKUP(D4,DB!A:F,6,0),"")</f>
        <v>Generator-SG</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s="156" customFormat="1" ht="31.5" customHeight="1">
      <c r="A5" s="158" t="s">
        <v>39109</v>
      </c>
      <c r="B5" s="61" t="str">
        <f>IFERROR(VLOOKUP(D5,DB!A:K,11,0),"")</f>
        <v>R2</v>
      </c>
      <c r="C5" s="61">
        <v>1</v>
      </c>
      <c r="D5" s="61" t="s">
        <v>11460</v>
      </c>
      <c r="E5" s="85" t="s">
        <v>39021</v>
      </c>
      <c r="F5" s="74">
        <v>45973.052303240744</v>
      </c>
      <c r="G5" s="75">
        <f ca="1">IFERROR(NOW()-F5,"-")</f>
        <v>3.8480902774608694E-2</v>
      </c>
      <c r="H5" s="74">
        <v>45973.04619212963</v>
      </c>
      <c r="I5" s="61" t="str">
        <f>IFERROR(VLOOKUP(D5,DB!A:F,6,0),"")</f>
        <v>SCECO</v>
      </c>
      <c r="J5" s="61" t="str">
        <f>IFERROR(VLOOKUP(D5,DB!A:G,7,0),"")</f>
        <v>Vandalized</v>
      </c>
      <c r="K5" s="86" t="s">
        <v>39110</v>
      </c>
      <c r="L5" s="61" t="str">
        <f>IFERROR(VLOOKUP(D5,DB!A:I,9,0),"")</f>
        <v>Latis</v>
      </c>
      <c r="M5" s="61"/>
      <c r="N5" s="61"/>
      <c r="O5" s="61"/>
      <c r="P5" s="61"/>
      <c r="Q5" s="61"/>
      <c r="R5" s="61"/>
      <c r="S5" s="61"/>
      <c r="T5" s="61"/>
      <c r="U5" s="61"/>
      <c r="V5" s="61"/>
      <c r="W5" s="61"/>
      <c r="X5" s="61"/>
      <c r="Y5" s="61"/>
      <c r="Z5" s="61"/>
      <c r="AA5" s="61"/>
      <c r="AB5" s="61"/>
      <c r="AC5" s="61"/>
      <c r="AD5" s="61"/>
      <c r="AE5" s="61"/>
      <c r="AF5" s="61"/>
      <c r="AG5" s="61"/>
      <c r="AH5" s="61"/>
      <c r="AI5" s="61"/>
      <c r="AJ5" s="61"/>
      <c r="AK5" s="61"/>
      <c r="AL5" s="61"/>
      <c r="AM5" s="61"/>
      <c r="AN5" s="61"/>
      <c r="AO5" s="61"/>
      <c r="AP5" s="61"/>
      <c r="AQ5" s="61"/>
      <c r="AR5" s="61"/>
      <c r="AS5" s="61"/>
      <c r="AT5" s="61"/>
      <c r="AU5" s="61"/>
      <c r="AV5" s="61"/>
      <c r="AW5" s="61"/>
      <c r="AX5" s="61"/>
      <c r="AY5" s="61"/>
      <c r="AZ5" s="61"/>
      <c r="BA5" s="61"/>
      <c r="BB5" s="61"/>
      <c r="BC5" s="61"/>
      <c r="BD5" s="61"/>
      <c r="BE5" s="61"/>
      <c r="BF5" s="61"/>
      <c r="BG5" s="61"/>
      <c r="BH5" s="61"/>
      <c r="BI5" s="61"/>
      <c r="BJ5" s="61"/>
      <c r="BK5" s="61"/>
      <c r="BL5" s="61"/>
      <c r="BM5" s="61"/>
      <c r="BN5" s="61"/>
      <c r="BO5" s="61"/>
      <c r="BP5" s="61"/>
      <c r="BQ5" s="61"/>
      <c r="BR5" s="61"/>
      <c r="BS5" s="61"/>
      <c r="BT5" s="61"/>
      <c r="BU5" s="61"/>
      <c r="BV5" s="61"/>
      <c r="BW5" s="61"/>
      <c r="BX5" s="61"/>
      <c r="BY5" s="61"/>
      <c r="BZ5" s="61"/>
      <c r="CA5" s="61"/>
      <c r="CB5" s="61"/>
      <c r="CC5" s="61"/>
      <c r="CD5" s="61"/>
      <c r="CE5" s="61"/>
      <c r="CF5" s="61"/>
      <c r="CG5" s="61"/>
      <c r="CH5" s="61"/>
      <c r="CI5" s="61"/>
      <c r="CJ5" s="157"/>
    </row>
    <row r="6" spans="1:88" ht="31.5" customHeight="1">
      <c r="A6" s="102"/>
      <c r="B6" s="18" t="str">
        <f>IFERROR(VLOOKUP(D6,DB!A:K,11,0),"")</f>
        <v/>
      </c>
      <c r="C6" s="18"/>
      <c r="D6" s="18"/>
      <c r="E6" s="103"/>
      <c r="F6" s="104"/>
      <c r="G6" s="105">
        <f t="shared" ca="1" si="1"/>
        <v>45973.090784143518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45973.090784143518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45973.090784143518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45973.090784143518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45973.090784143518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45973.090784143518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45973.090784143518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45973.090784143518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45973.090784143518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45973.090784143518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ref="G16:G47" ca="1" si="2">IFERROR(NOW()-F16,"-")</f>
        <v>45973.090784143518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45973.090784143518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45973.090784143518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45973.090784143518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45973.090784143518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45973.090784143518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t="shared" ca="1" si="2"/>
        <v>45973.090784143518</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sheetData>
  <dataValidations count="2">
    <dataValidation allowBlank="1" showInputMessage="1" showErrorMessage="1" sqref="E1" xr:uid="{4D935161-CDD3-4592-B877-3FB59C99E142}"/>
    <dataValidation type="list" allowBlank="1" showInputMessage="1" showErrorMessage="1" sqref="E3:E2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45973.090784143518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45973.090784143518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45973.090784143518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45973.090784143518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45973.090784143518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45973.090784143518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45973.090784143518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45973.090784143518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45973.090784143518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45973.090784143518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45973.090784143518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45973.090784143518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45973.090784143518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45973.090784143518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45973.090784143518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45973.090784143518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45973.090784143518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45973.090784143518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45973.090784143518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45973.090784143518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45973.090784143518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45973.090784143518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45973.090784143518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45973.090784143518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45973.090784143518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45973.090784143518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45973.090784143518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45973.090784143518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45973.090784143518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45973.090784143518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45973.090784143518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45973.090784143518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45973.090784143518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45973.090784143518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45973.090784143518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45973.090784143518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45973.090784143518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45973.090784143518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45973.090784143518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45973.090784143518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45973.090784143518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45973.090784143518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45973.090784143518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45973.090784143518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45973.090784143518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45973.090784143518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45973.090784143518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45973.090784143518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45973.090784143518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45973.090784143518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45973.090784143518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45973.090784143518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45973.090784143518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45973.090784143518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45973.090784143518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45973.090784143518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45973.090784143518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45973.090784143518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45973.090784143518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45973.090784143518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45973.090784143518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45973.090784143518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45973.090784143518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45973.090784143518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45973.090784143518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45973.090784143518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45973.090784143518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45973.090784143518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45973.090784143518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45973.090784143518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45973.090784143518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45973.090784143518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45973.090784143518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45973.090784143518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45973.090784143518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45973.090784143518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45973.090784143518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45973.090784143518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45973.090784143518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45973.090784143518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45973.090784143518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45973.090784143518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45973.090784143518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45973.090784143518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45973.090784143518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45973.090784143518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45973.090784143518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45973.090784143518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45973.090784143518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45973.090784143518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45973.090784143518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45973.090784143518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45973.090784143518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45973.090784143518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45973.090784143518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45973.090784143518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45973.090784143518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45973.090784143518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45973.090784143518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45973.090784143518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45973.090784143518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45973.090784143518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45973.090784143518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45973.090784143518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45973.090784143518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45973.090784143518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45973.090784143518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45973.090784143518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45973.090784143518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45973.090784143518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45973.090784143518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45973.090784143518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45973.090784143518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45973.090784143518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45973.090784143518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45973.090784143518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45973.090784143518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45973.090784143518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45973.090784143518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45973.090784143518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45973.090784143518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45973.090784143518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45973.090784143518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45973.090784143518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45973.090784143518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45973.090784143518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45973.090784143518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45973.090784143518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45973.090784143518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45973.090784143518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45973.090784143518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45973.090784143518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45973.090784143518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45973.090784143518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45973.090784143518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45973.090784143518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45973.090784143518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45973.090784143518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45973.090784143518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45973.090784143518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45973.090784143518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45973.090784143518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45973.090784143518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45973.090784143518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45973.090784143518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45973.090784143518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45973.090784143518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45973.090784143518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45973.090784143518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45973.090784143518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45973.090784143518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45973.090784143518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45973.090784143518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45973.090784143518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45973.090784143518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45973.090784143518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45973.090784143518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45973.090784143518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45973.090784143518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45973.090784143518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45973.090784143518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45973.090784143518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45973.090784143518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45973.090784143518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45973.090784143518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45973.090784143518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45973.090784143518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45973.090784143518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45973.090784143518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45973.090784143518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45973.090784143518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45973.090784143518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45973.090784143518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45973.090784143518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45973.090784143518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45973.090784143518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45973.090784143518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45973.090784143518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45973.090784143518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45973.090784143518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45973.090784143518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45973.090784143518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45973.090784143518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45973.090784143518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45973.090784143518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45973.090784143518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45973.090784143518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45973.090784143518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45973.090784143518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45973.090784143518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45973.090784143518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45973.090784143518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45973.090784143518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45973.090784143518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45973.090784143518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45973.090784143518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45973.090784143518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45973.090784143518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45973.090784143518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45973.090784143518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45973.090784143518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45973.090784143518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45973.090784143518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45973.090784143518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45973.090784143518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45973.090784143518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45973.090784143518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45973.090784143518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45973.090784143518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45973.090784143518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45973.090784143518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45973.090784143518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45973.090784143518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45973.090784143518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45973.090784143518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45973.090784143518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45973.090784143518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45973.090784143518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45973.090784143518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45973.090784143518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45973.090784143518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45973.090784143518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45973.090784143518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45973.090784143518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45973.090784143518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45973.090784143518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45973.090784143518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45973.090784143518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45973.090784143518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45973.090784143518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45973.090784143518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45973.090784143518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45973.090784143518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45973.090784143518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45973.090784143518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45973.090784143518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45973.090784143518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45973.090784143518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45973.090784143518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45973.090784143518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45973.090784143518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45973.090784143518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45973.090784143518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45973.090784143518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45973.090784143518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45973.090784143518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45973.090784143518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45973.090784143518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45973.090784143518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45973.090784143518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45973.090784143518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45973.090784143518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45973.090784143518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45973.090784143518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45973.090784143518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45973.090784143518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45973.090784143518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45973.090784143518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45973.090784143518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45973.090784143518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45973.090784143518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45973.090784143518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45973.090784143518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45973.090784143518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45973.090784143518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45973.090784143518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45973.090784143518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45973.090784143518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45973.090784143518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45973.090784143518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45973.090784143518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45973.090784143518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45973.090784143518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45973.090784143518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45973.090784143518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45973.090784143518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45973.090784143518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45973.090784143518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45973.090784143518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45973.090784143518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45973.090784143518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45973.090784143518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45973.090784143518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45973.090784143518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45973.090784143518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45973.090784143518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45973.090784143518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45973.090784143518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45973.090784143518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45973.090784143518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45973.090784143518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45973.090784143518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45973.090784143518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45973.090784143518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45973.090784143518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45973.090784143518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45973.090784143518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45973.090784143518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45973.090784143518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45973.090784143518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45973.090784143518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45973.090784143518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45973.090784143518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45973.090784143518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45973.090784143518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45973.090784143518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45973.090784143518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45973.090784143518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45973.090784143518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45973.090784143518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45973.090784143518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45973.090784143518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45973.090784143518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45973.090784143518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45973.090784143518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45973.090784143518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45973.090784143518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45973.090784143518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45973.090784143518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45973.090784143518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45973.090784143518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45973.090784143518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45973.090784143518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45973.090784143518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45973.090784143518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45973.090784143518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45973.090784143518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45973.090784143518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45973.090784143518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45973.090784143518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45973.090784143518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45973.090784143518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45973.090784143518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45973.090784143518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45973.090784143518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45973.090784143518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45973.090784143518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45973.090784143518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45973.090784143518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45973.090784143518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45973.090784143518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45973.090784143518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45973.090784143518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45973.090784143518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45973.090784143518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45973.090784143518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45973.090784143518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45973.090784143518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45973.090784143518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45973.090784143518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45973.090784143518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45973.090784143518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45973.090784143518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45973.090784143518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45973.090784143518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45973.090784143518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45973.090784143518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45973.090784143518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45973.090784143518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45973.090784143518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45973.090784143518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45973.090784143518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45973.090784143518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45973.090784143518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45973.090784143518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45973.090784143518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45973.090784143518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45973.090784143518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45973.090784143518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45973.090784143518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45973.090784143518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45973.090784143518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45973.090784143518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45973.090784143518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45973.090784143518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45973.090784143518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45973.090784143518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45973.090784143518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45973.090784143518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45973.090784143518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45973.090784143518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45973.090784143518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45973.090784143518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45973.090784143518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45973.090784143518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45973.090784143518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45973.090784143518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45973.090784143518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45973.090784143518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45973.090784143518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45973.090784143518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45973.090784143518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45973.090784143518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45973.090784143518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45973.090784143518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45973.090784143518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45973.090784143518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45973.090784143518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45973.090784143518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45973.090784143518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45973.090784143518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45973.090784143518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45973.090784143518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45973.090784143518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45973.090784143518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45973.090784143518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45973.090784143518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45973.090784143518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45973.090784143518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45973.090784143518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45973.090784143518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45973.090784143518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45973.090784143518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45973.090784143518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45973.090784143518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45973.090784143518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45973.090784143518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45973.090784143518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45973.090784143518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45973.090784143518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45973.090784143518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45973.090784143518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45973.090784143518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45973.090784143518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45973.090784143518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45973.090784143518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45973.090784143518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45973.090784143518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45973.090784143518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45973.090784143518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45973.090784143518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45973.090784143518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45973.090784143518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45973.090784143518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45973.090784143518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45973.090784143518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45973.090784143518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45973.090784143518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45973.090784143518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45973.090784143518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45973.090784143518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45973.090784143518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45973.090784143518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45973.090784143518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45973.090784143518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45973.090784143518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45973.090784143518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45973.090784143518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45973.090784143518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45973.090784143518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45973.090784143518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45973.090784143518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45973.090784143518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45973.090784143518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45973.090784143518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45973.090784143518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45973.090784143518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45973.090784143518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45973.090784143518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45973.090784143518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45973.090784143518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45973.090784143518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45973.090784143518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45973.090784143518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45973.090784143518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45973.090784143518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45973.090784143518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45973.090784143518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45973.090784143518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45973.090784143518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45973.090784143518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45973.090784143518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45973.090784143518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45973.090784143518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45973.090784143518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45973.090784143518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45973.090784143518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45973.090784143518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45973.090784143518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45973.090784143518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45973.090784143518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45973.090784143518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45973.090784143518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45973.090784143518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45973.090784143518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45973.090784143518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45973.090784143518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45973.090784143518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45973.090784143518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45973.090784143518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45973.090784143518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45973.090784143518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45973.090784143518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45973.090784143518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45973.090784143518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45973.090784143518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45973.090784143518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45973.090784143518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45973.090784143518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45973.090784143518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45973.090784143518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45973.090784143518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45973.090784143518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45973.090784143518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45973.090784143518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45973.090784143518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45973.090784143518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45973.090784143518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45973.090784143518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45973.090784143518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45973.090784143518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45973.090784143518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45973.090784143518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45973.090784143518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45973.090784143518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45973.090784143518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45973.090784143518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45973.090784143518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45973.090784143518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45973.090784143518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45973.090784143518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45973.090784143518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45973.090784143518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45973.090784143518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45973.090784143518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45973.090784143518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45973.090784143518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45973.090784143518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45973.090784143518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45973.090784143518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45973.090784143518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45973.090784143518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45973.090784143518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45973.090784143518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45973.090784143518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45973.090784143518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45973.090784143518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45973.090784143518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45973.090784143518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45973.090784143518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45973.090784143518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45973.090784143518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45973.090784143518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45973.090784143518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45973.090784143518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45973.090784143518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45973.090784143518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45973.090784143518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45973.090784143518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45973.090784143518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45973.090784143518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45973.090784143518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45973.090784143518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45973.090784143518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45973.090784143518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45973.090784143518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45973.090784143518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45973.090784143518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45973.090784143518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45973.090784143518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45973.090784143518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45973.090784143518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45973.090784143518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45973.090784143518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45973.090784143518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45973.090784143518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45973.090784143518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45973.090784143518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45973.090784143518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45973.090784143518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45973.090784143518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45973.090784143518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45973.090784143518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45973.090784143518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45973.090784143518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45973.090784143518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45973.090784143518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45973.090784143518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45973.090784143518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45973.090784143518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45973.090784143518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45973.090784143518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45973.090784143518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45973.090784143518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45973.090784143518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45973.090784143518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45973.090784143518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45973.090784143518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45973.090784143518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45973.090784143518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45973.090784143518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45973.090784143518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45973.090784143518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45973.090784143518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45973.090784143518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45973.090784143518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45973.090784143518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45973.090784143518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45973.090784143518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45973.090784143518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45973.090784143518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45973.090784143518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45973.090784143518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45973.090784143518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45973.090784143518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45973.090784143518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45973.090784143518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45973.090784143518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45973.090784143518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45973.090784143518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45973.090784143518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45973.090784143518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45973.090784143518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45973.090784143518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45973.090784143518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45973.090784143518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45973.090784143518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45973.090784143518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45973.090784143518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45973.090784143518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45973.090784143518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45973.090784143518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45973.090784143518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45973.090784143518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45973.090784143518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45973.090784143518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45973.090784143518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45973.090784143518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45973.090784143518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45973.090784143518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45973.090784143518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45973.090784143518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45973.090784143518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45973.090784143518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45973.090784143518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45973.090784143518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45973.090784143518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45973.090784143518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45973.090784143518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45973.090784143518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45973.090784143518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45973.090784143518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45973.090784143518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45973.090784143518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45973.090784143518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45973.090784143518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45973.090784143518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45973.090784143518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45973.090784143518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45973.090784143518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45973.090784143518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45973.090784143518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45973.090784143518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45973.090784143518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45973.090784143518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45973.090784143518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45973.090784143518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45973.090784143518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45973.090784143518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45973.090784143518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45973.090784143518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45973.090784143518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45973.090784143518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45973.090784143518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45973.090784143518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45973.090784143518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45973.090784143518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45973.090784143518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45973.090784143518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45973.090784143518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45973.090784143518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45973.090784143518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45973.090784143518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45973.090784143518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45973.090784143518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45973.090784143518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45973.090784143518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45973.090784143518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45973.090784143518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45973.090784143518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45973.090784143518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45973.090784143518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45973.090784143518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45973.090784143518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45973.090784143518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45973.090784143518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45973.090784143518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45973.090784143518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45973.090784143518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45973.090784143518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45973.090784143518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45973.090784143518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45973.090784143518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45973.090784143518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45973.090784143518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45973.090784143518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45973.090784143518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45973.090784143518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45973.090784143518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45973.090784143518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45973.090784143518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45973.090784143518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45973.090784143518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45973.090784143518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45973.090784143518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45973.090784143518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45973.090784143518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45973.090784143518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45973.090784143518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45973.090784143518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45973.090784143518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45973.090784143518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45973.090784143518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45973.090784143518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45973.090784143518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45973.090784143518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45973.090784143518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45973.090784143518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45973.090784143518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45973.090784143518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45973.090784143518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45973.090784143518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45973.090784143518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45973.090784143518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45973.090784143518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45973.090784143518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45973.090784143518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45973.090784143518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45973.090784143518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45973.090784143518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45973.090784143518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45973.090784143518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45973.090784143518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45973.090784143518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45973.090784143518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45973.090784143518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45973.090784143518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45973.090784143518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45973.090784143518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45973.090784143518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45973.090784143518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45973.090784143518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45973.090784143518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45973.090784143518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45973.090784143518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45973.090784143518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45973.090784143518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45973.090784143518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45973.090784143518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45973.090784143518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45973.090784143518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45973.090784143518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45973.090784143518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45973.090784143518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45973.090784143518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45973.090784143518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45973.090784143518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45973.090784143518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45973.090784143518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45973.090784143518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45973.090784143518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45973.090784143518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45973.090784143518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45973.090784143518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45973.090784143518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45973.090784143518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45973.090784143518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45973.090784143518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45973.090784143518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45973.090784143518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45973.090784143518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45973.090784143518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45973.090784143518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45973.090784143518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45973.090784143518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45973.090784143518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45973.090784143518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45973.090784143518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45973.090784143518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45973.090784143518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45973.090784143518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45973.090784143518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45973.090784143518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45973.090784143518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45973.090784143518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45973.090784143518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45973.090784143518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45973.090784143518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45973.090784143518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45973.090784143518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45973.090784143518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45973.090784143518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45973.090784143518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45973.090784143518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45973.090784143518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45973.090784143518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45973.090784143518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45973.090784143518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45973.090784143518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45973.090784143518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45973.090784143518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45973.090784143518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45973.090784143518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45973.090784143518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45973.090784143518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45973.090784143518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45973.090784143518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45973.090784143518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45973.090784143518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45973.090784143518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45973.090784143518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45973.090784143518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45973.090784143518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45973.090784143518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45973.090784143518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45973.090784143518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45973.090784143518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45973.090784143518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45973.090784143518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45973.090784143518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45973.090784143518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45973.090784143518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45973.090784143518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45973.090784143518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45973.090784143518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45973.090784143518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45973.090784143518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45973.090784143518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45973.090784143518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45973.090784143518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45973.090784143518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45973.090784143518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45973.090784143518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45973.090784143518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45973.090784143518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45973.090784143518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45973.090784143518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45973.090784143518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45973.090784143518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45973.090784143518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45973.090784143518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45973.090784143518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45973.090784143518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45973.090784143518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45973.090784143518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45973.090784143518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45973.090784143518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45973.090784143518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45973.090784143518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45973.090784143518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45973.090784143518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45973.090784143518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45973.090784143518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45973.090784143518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45973.090784143518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45973.090784143518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45973.090784143518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45973.090784143518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45973.090784143518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45973.090784143518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45973.090784143518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45973.090784143518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45973.090784143518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45973.090784143518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45973.090784143518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45973.090784143518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45973.090784143518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45973.090784143518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45973.090784143518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45973.090784143518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45973.090784143518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45973.090784143518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45973.090784143518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45973.090784143518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45973.090784143518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45973.090784143518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45973.090784143518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45973.090784143518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45973.090784143518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45973.090784143518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45973.090784143518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45973.090784143518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45973.090784143518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45973.090784143518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45973.090784143518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45973.090784143518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45973.090784143518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45973.090784143518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45973.090784143518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45973.090784143518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45973.090784143518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45973.090784143518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45973.090784143518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45973.090784143518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45973.090784143518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45973.090784143518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45973.090784143518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45973.090784143518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45973.090784143518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45973.090784143518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45973.090784143518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45973.090784143518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45973.090784143518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45973.090784143518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45973.090784143518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45973.090784143518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45973.090784143518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45973.090784143518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45973.090784143518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45973.090784143518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45973.090784143518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45973.090784143518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45973.090784143518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45973.090784143518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45973.090784143518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45973.090784143518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45973.090784143518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45973.090784143518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45973.090784143518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45973.090784143518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45973.090784143518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45973.090784143518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45973.090784143518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45973.090784143518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45973.090784143518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45973.090784143518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45973.090784143518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45973.090784143518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45973.090784143518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45973.090784143518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45973.090784143518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45973.090784143518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45973.090784143518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45973.090784143518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45973.090784143518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45973.090784143518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45973.090784143518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45973.090784143518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45973.090784143518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45973.090784143518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45973.090784143518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45973.090784143518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45973.090784143518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45973.090784143518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45973.090784143518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45973.090784143518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45973.090784143518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45973.090784143518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45973.090784143518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45973.090784143518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45973.090784143518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45973.090784143518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45973.090784143518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45973.090784143518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45973.090784143518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45973.090784143518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45973.090784143518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45973.090784143518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45973.090784143518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45973.090784143518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45973.090784143518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45973.090784143518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45973.090784143518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45973.090784143518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45973.090784143518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45973.090784143518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45973.090784143518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45973.090784143518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45973.090784143518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45973.090784143518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45973.090784143518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45973.090784143518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45973.090784143518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45973.090784143518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45973.090784143518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45973.090784143518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45973.090784143518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45973.090784143518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45973.090784143518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45973.090784143518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45973.090784143518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45973.090784143518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45973.090784143518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45973.090784143518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45973.090784143518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45973.090784143518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45973.090784143518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45973.090784143518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45973.090784143518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45973.090784143518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45973.090784143518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45973.090784143518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45973.090784143518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45973.090784143518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45973.090784143518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45973.090784143518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45973.090784143518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45973.090784143518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45973.090784143518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45973.090784143518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45973.090784143518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45973.090784143518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45973.090784143518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45973.090784143518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45973.090784143518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45973.090784143518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45973.090784143518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45973.090784143518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45973.090784143518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45973.090784143518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45973.090784143518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45973.090784143518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45973.090784143518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45973.090784143518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45973.090784143518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45973.090784143518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45973.090784143518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45973.090784143518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45973.090784143518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45973.090784143518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45973.090784143518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45973.090784143518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45973.090784143518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45973.090784143518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45973.090784143518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45973.090784143518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45973.090784143518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45973.090784143518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45973.090784143518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45973.090784143518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45973.090784143518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45973.090784143518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45973.090784143518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45973.090784143518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45973.090784143518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45973.090784143518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45973.090784143518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45973.090784143518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45973.090784143518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45973.090784143518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45973.090784143518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45973.090784143518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45973.090784143518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45973.090784143518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45973.090784143518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45973.090784143518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45973.090784143518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269.61006655092206</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39114</v>
      </c>
      <c r="E3" s="95" t="s">
        <v>39021</v>
      </c>
      <c r="F3" s="96"/>
      <c r="G3" s="97">
        <f ca="1">IFERROR(NOW()-F3,"")</f>
        <v>45973.090784143518</v>
      </c>
      <c r="H3" s="96">
        <v>45973.011620370373</v>
      </c>
      <c r="I3" s="135" t="str">
        <f>IFERROR(VLOOKUP(D3,DB!A:F,6,0),"")</f>
        <v>Generator-SG</v>
      </c>
      <c r="J3" s="135">
        <f>IFERROR(VLOOKUP(D3,DB!A:G,7,0),"")</f>
        <v>0</v>
      </c>
      <c r="K3" s="98" t="s">
        <v>39115</v>
      </c>
      <c r="L3" s="92" t="str">
        <f>IFERROR(VLOOKUP(D3,DB!A:I,9,0),"")</f>
        <v>Latis</v>
      </c>
    </row>
    <row r="4" spans="1:16" ht="15" customHeight="1">
      <c r="A4" s="135" t="s">
        <v>39116</v>
      </c>
      <c r="B4" s="135" t="str">
        <f>IFERROR(VLOOKUP(D4,DB!A:K,11,0),"")</f>
        <v>R4</v>
      </c>
      <c r="C4" s="94">
        <v>1</v>
      </c>
      <c r="D4" s="92" t="s">
        <v>37457</v>
      </c>
      <c r="E4" s="95" t="s">
        <v>39021</v>
      </c>
      <c r="F4" s="96">
        <v>45973.067361111112</v>
      </c>
      <c r="G4" s="97">
        <f ca="1">IFERROR(NOW()-F4,"")</f>
        <v>2.3423032405844424E-2</v>
      </c>
      <c r="H4" s="96">
        <v>45973.066620370373</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45973.090784143518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45973.090784143518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45973.090784143518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45973.090784143518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45973.090784143518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45973.090784143518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45973.090784143518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45973.090784143518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45973.090784143518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45973.090784143518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45973.090784143518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45973.090784143518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45973.090784143518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45973.090784143518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45973.090784143518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45973.090784143518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45973.090784143518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45973.090784143518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45973.090784143518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45973.090784143518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45973.090784143518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45973.090784143518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45973.090784143518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45973.090784143518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45973.090784143518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45973.090784143518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45973.090784143518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45973.090784143518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45973.090784143518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45973.090784143518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45973.090784143518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45973.090784143518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45973.090784143518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45973.090784143518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45973.090784143518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45973.090784143518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45973.090784143518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45973.090784143518</v>
      </c>
      <c r="H42" s="96"/>
      <c r="I42" s="135" t="str">
        <f>IFERROR(VLOOKUP(D42,DB!A:F,6,0),"")</f>
        <v/>
      </c>
      <c r="J42" s="135" t="str">
        <f>IFERROR(VLOOKUP(D42,DB!A:G,7,0),"")</f>
        <v/>
      </c>
      <c r="K42" s="98"/>
      <c r="L42" s="92" t="str">
        <f>IFERROR(VLOOKUP(D42,DB!A:I,9,0),"")</f>
        <v/>
      </c>
    </row>
    <row r="43" spans="1:12" ht="15" customHeight="1">
      <c r="A43" s="149"/>
      <c r="B43" s="149" t="str">
        <f>IFERROR(VLOOKUP(D43,DB!A:K,11,0),"")</f>
        <v/>
      </c>
      <c r="C43" s="150"/>
      <c r="D43" s="151"/>
      <c r="E43" s="152"/>
      <c r="F43" s="153"/>
      <c r="G43" s="97">
        <f ca="1">IFERROR(NOW()-F43,"")</f>
        <v>45973.090784143518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45973.090784143518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45973.090784143518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45973.090784143518</v>
      </c>
      <c r="H46" s="153"/>
      <c r="I46" s="149" t="str">
        <f>IFERROR(VLOOKUP(D46,DB!A:F,6,0),"")</f>
        <v/>
      </c>
      <c r="J46" s="149" t="str">
        <f>IFERROR(VLOOKUP(D46,DB!A:G,7,0),"")</f>
        <v/>
      </c>
      <c r="K46" s="154"/>
      <c r="L46" s="151" t="str">
        <f>IFERROR(VLOOKUP(D46,DB!A:I,9,0),"")</f>
        <v/>
      </c>
    </row>
    <row r="47" spans="1:12" ht="15" customHeight="1">
      <c r="A47" s="149"/>
      <c r="B47" s="149" t="str">
        <f>IFERROR(VLOOKUP(D47,DB!A:K,11,0),"")</f>
        <v/>
      </c>
      <c r="C47" s="150"/>
      <c r="D47" s="151"/>
      <c r="E47" s="152"/>
      <c r="F47" s="153"/>
      <c r="G47" s="97">
        <f ca="1">IFERROR(NOW()-F47,"")</f>
        <v>45973.090784143518</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45973.090784143518</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45973.090784143518</v>
      </c>
      <c r="H49" s="153"/>
      <c r="I49" s="149" t="str">
        <f>IFERROR(VLOOKUP(D49,DB!A:F,6,0),"")</f>
        <v/>
      </c>
      <c r="J49" s="149" t="str">
        <f>IFERROR(VLOOKUP(D49,DB!A:G,7,0),"")</f>
        <v/>
      </c>
      <c r="K49" s="154"/>
      <c r="L49" s="151" t="str">
        <f>IFERROR(VLOOKUP(D49,DB!A:I,9,0),"")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1"/>
  <sheetViews>
    <sheetView tabSelected="1" workbookViewId="0">
      <selection activeCell="B16" sqref="B1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81.258723958329938</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39102</v>
      </c>
      <c r="F3" s="38">
        <v>45926.188877314817</v>
      </c>
      <c r="G3" s="116">
        <f t="shared" ref="G3" ca="1" si="0">IFERROR(NOW()-F3,"")</f>
        <v>46.901906828701613</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39102</v>
      </c>
      <c r="F4" s="125">
        <v>45948.661111111112</v>
      </c>
      <c r="G4" s="126">
        <f t="shared" ref="G4:G30" ca="1" si="1">IFERROR(NOW()-F4,"")</f>
        <v>24.429673032405844</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37372</v>
      </c>
      <c r="E6" s="124" t="s">
        <v>39021</v>
      </c>
      <c r="F6" s="125">
        <v>45972.737916666665</v>
      </c>
      <c r="G6" s="126">
        <f t="shared" ca="1" si="1"/>
        <v>0.35286747685313458</v>
      </c>
      <c r="H6" s="125">
        <v>45972.721944444442</v>
      </c>
      <c r="I6" s="124" t="str">
        <f>IFERROR(VLOOKUP(D6,DB!A:F,6,0),"")</f>
        <v>Generator-SG</v>
      </c>
      <c r="J6" s="124" t="str">
        <f>IFERROR(VLOOKUP(D6,DB!A:G,7,0),"")</f>
        <v>Vandalized</v>
      </c>
      <c r="K6" s="124" t="s">
        <v>39127</v>
      </c>
      <c r="L6" s="124" t="str">
        <f>IFERROR(VLOOKUP(D6,DB!A:I,9,0),"")</f>
        <v>Latis</v>
      </c>
    </row>
    <row r="7" spans="1:13">
      <c r="A7" s="124"/>
      <c r="B7" s="124" t="str">
        <f>IFERROR(VLOOKUP(D7,DB!A:K,11,0),"")</f>
        <v/>
      </c>
      <c r="C7" s="124"/>
      <c r="D7" s="124"/>
      <c r="E7" s="124"/>
      <c r="F7" s="125"/>
      <c r="G7" s="126">
        <f t="shared" ca="1" si="1"/>
        <v>45973.090784143518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45973.090784143518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45973.090784143518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5"/>
      <c r="G10" s="126">
        <f t="shared" ca="1" si="1"/>
        <v>45973.090784143518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45973.090784143518</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5"/>
      <c r="G12" s="126">
        <f t="shared" ca="1" si="1"/>
        <v>45973.090784143518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45973.090784143518</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45973.090784143518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45973.090784143518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45973.090784143518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45973.090784143518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45973.090784143518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45973.090784143518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45973.090784143518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45973.090784143518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45973.090784143518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45973.090784143518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45973.090784143518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45973.090784143518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45973.090784143518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45973.090784143518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45973.090784143518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45973.090784143518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45973.090784143518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ref="G31:G94" ca="1" si="2">IFERROR(NOW()-F31,"")</f>
        <v>45973.090784143518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45973.090784143518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45973.090784143518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45973.090784143518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45973.090784143518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45973.090784143518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45973.090784143518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45973.090784143518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45973.090784143518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45973.090784143518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45973.090784143518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45973.090784143518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45973.090784143518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45973.090784143518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45973.090784143518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45973.090784143518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45973.090784143518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45973.090784143518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45973.090784143518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45973.090784143518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45973.090784143518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45973.090784143518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45973.090784143518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45973.090784143518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45973.090784143518</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45973.090784143518</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45973.090784143518</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45973.090784143518</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45973.090784143518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45973.090784143518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45973.090784143518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45973.090784143518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45973.090784143518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45973.090784143518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45973.090784143518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45973.090784143518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45973.090784143518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45973.090784143518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45973.090784143518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45973.090784143518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45973.090784143518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45973.090784143518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45973.090784143518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45973.090784143518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45973.090784143518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45973.090784143518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45973.090784143518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45973.090784143518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45973.090784143518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45973.090784143518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45973.090784143518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45973.090784143518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45973.090784143518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45973.090784143518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45973.090784143518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45973.090784143518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45973.090784143518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45973.090784143518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45973.090784143518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45973.090784143518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2"/>
        <v>45973.090784143518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45973.090784143518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45973.090784143518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45973.090784143518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ref="G95:G158" ca="1" si="3">IFERROR(NOW()-F95,"")</f>
        <v>45973.090784143518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45973.090784143518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45973.090784143518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45973.090784143518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45973.090784143518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45973.090784143518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45973.090784143518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45973.090784143518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45973.090784143518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45973.090784143518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45973.090784143518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45973.090784143518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45973.090784143518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45973.090784143518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45973.090784143518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45973.090784143518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45973.090784143518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45973.090784143518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45973.090784143518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45973.090784143518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45973.090784143518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45973.090784143518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45973.090784143518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45973.090784143518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45973.090784143518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45973.090784143518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45973.090784143518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45973.090784143518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45973.090784143518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45973.090784143518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45973.090784143518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45973.090784143518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45973.090784143518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45973.090784143518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45973.090784143518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45973.090784143518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45973.090784143518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45973.090784143518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45973.090784143518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45973.090784143518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45973.090784143518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45973.090784143518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45973.090784143518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45973.090784143518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45973.090784143518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45973.090784143518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45973.090784143518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45973.090784143518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45973.090784143518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45973.090784143518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45973.090784143518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45973.090784143518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45973.090784143518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45973.090784143518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45973.090784143518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45973.090784143518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45973.090784143518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45973.090784143518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45973.090784143518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45973.090784143518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45973.090784143518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45973.090784143518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45973.090784143518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45973.090784143518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ref="G159:G222" ca="1" si="4">IFERROR(NOW()-F159,"")</f>
        <v>45973.090784143518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45973.090784143518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45973.090784143518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45973.090784143518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45973.090784143518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45973.090784143518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45973.090784143518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45973.090784143518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45973.090784143518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45973.090784143518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45973.090784143518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45973.090784143518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45973.090784143518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45973.090784143518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45973.090784143518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45973.090784143518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45973.090784143518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45973.090784143518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45973.090784143518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45973.090784143518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45973.090784143518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45973.090784143518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45973.090784143518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45973.090784143518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45973.090784143518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45973.090784143518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45973.090784143518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45973.090784143518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45973.090784143518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45973.090784143518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45973.090784143518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45973.090784143518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45973.090784143518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45973.090784143518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45973.090784143518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45973.090784143518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45973.090784143518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45973.090784143518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45973.090784143518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45973.090784143518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45973.090784143518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45973.090784143518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45973.090784143518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45973.090784143518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45973.090784143518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45973.090784143518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45973.090784143518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45973.090784143518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45973.090784143518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45973.090784143518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45973.090784143518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45973.090784143518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45973.090784143518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45973.090784143518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45973.090784143518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45973.090784143518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45973.090784143518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45973.090784143518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45973.090784143518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45973.090784143518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45973.090784143518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45973.090784143518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45973.090784143518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45973.090784143518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ref="G223:G286" ca="1" si="5">IFERROR(NOW()-F223,"")</f>
        <v>45973.090784143518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45973.090784143518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45973.090784143518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45973.090784143518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45973.090784143518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45973.090784143518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45973.090784143518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45973.090784143518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45973.090784143518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45973.090784143518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45973.090784143518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45973.090784143518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45973.090784143518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45973.090784143518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45973.090784143518</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45973.090784143518</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45973.090784143518</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45973.090784143518</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45973.090784143518</v>
      </c>
      <c r="H241" s="124"/>
      <c r="I241" s="124" t="str">
        <f>IFERROR(VLOOKUP(D241,DB!A:F,6,0),"")</f>
        <v/>
      </c>
      <c r="J241" s="124" t="str">
        <f>IFERROR(VLOOKUP(D241,DB!A:G,7,0),"")</f>
        <v/>
      </c>
      <c r="K241" s="124"/>
      <c r="L241" s="124" t="str">
        <f>IFERROR(VLOOKUP(D241,DB!A:I,9,0),"")</f>
        <v/>
      </c>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2"/>
  <sheetViews>
    <sheetView workbookViewId="0">
      <selection activeCell="D11" sqref="D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39128</v>
      </c>
      <c r="B2" s="141" t="str">
        <f>IFERROR(VLOOKUP(D2,DB!A:K,11,0),"")</f>
        <v>R6</v>
      </c>
      <c r="C2" s="142">
        <v>1</v>
      </c>
      <c r="D2" s="141" t="s">
        <v>37249</v>
      </c>
      <c r="E2" s="124" t="s">
        <v>39021</v>
      </c>
      <c r="F2" s="143">
        <v>45972.832800925928</v>
      </c>
      <c r="G2" s="105">
        <f t="shared" ref="G2:G64" ca="1" si="0">IFERROR(NOW()-F2,"-")</f>
        <v>0.25798321759066312</v>
      </c>
      <c r="H2" s="143">
        <v>45972.827187499999</v>
      </c>
      <c r="I2" s="141" t="str">
        <f>IFERROR(VLOOKUP(D2,DB!A:F,6,0),"")</f>
        <v>Generator-SG</v>
      </c>
      <c r="J2" s="141" t="str">
        <f>IFERROR(VLOOKUP(D2,DB!A:G,7,0),"")</f>
        <v>Vandalized</v>
      </c>
      <c r="K2" s="144" t="s">
        <v>39129</v>
      </c>
      <c r="L2" s="145" t="str">
        <f>IFERROR(VLOOKUP(D2,DB!A:I,9,0),"")</f>
        <v>Latis</v>
      </c>
    </row>
    <row r="3" spans="1:16382" ht="31.5" customHeight="1">
      <c r="A3" s="140"/>
      <c r="B3" s="141" t="str">
        <f>IFERROR(VLOOKUP(D3,DB!A:K,11,0),"")</f>
        <v/>
      </c>
      <c r="C3" s="142"/>
      <c r="D3" s="141"/>
      <c r="E3" s="124"/>
      <c r="F3" s="143"/>
      <c r="G3" s="105">
        <f t="shared" ca="1" si="0"/>
        <v>45973.090784143518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45973.090784143518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45973.090784143518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45973.090784143518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61"/>
      <c r="E7" s="124"/>
      <c r="F7" s="143"/>
      <c r="G7" s="105">
        <f t="shared" ca="1" si="0"/>
        <v>45973.090784143518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45973.090784143518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45973.090784143518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45973.090784143518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45973.090784143518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45973.090784143518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45973.090784143518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45973.090784143518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45973.090784143518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45973.090784143518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45973.090784143518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45973.090784143518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45973.090784143518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45973.090784143518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45973.090784143518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45973.090784143518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45973.090784143518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45973.090784143518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45973.090784143518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45973.090784143518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45973.090784143518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45973.090784143518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45973.090784143518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45973.090784143518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45973.090784143518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45973.090784143518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45973.090784143518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45973.090784143518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45973.090784143518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45973.090784143518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45973.090784143518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45973.090784143518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45973.090784143518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45973.090784143518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45973.090784143518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45973.090784143518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45973.090784143518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45973.090784143518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45973.090784143518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45973.090784143518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45973.090784143518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45973.090784143518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45973.090784143518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45973.090784143518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45973.090784143518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45973.090784143518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45973.090784143518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45973.090784143518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45973.090784143518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45973.090784143518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45973.090784143518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45973.090784143518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45973.090784143518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45973.090784143518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45973.090784143518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45973.090784143518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0"/>
        <v>45973.090784143518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0"/>
        <v>45973.090784143518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ref="G65:G128" ca="1" si="1">IFERROR(NOW()-F65,"-")</f>
        <v>45973.090784143518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45973.090784143518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45973.090784143518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45973.090784143518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45973.090784143518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45973.090784143518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45973.090784143518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45973.090784143518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45973.090784143518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45973.090784143518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45973.090784143518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45973.090784143518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45973.090784143518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45973.090784143518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45973.090784143518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45973.090784143518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45973.090784143518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45973.090784143518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45973.090784143518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45973.090784143518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45973.090784143518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45973.090784143518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45973.090784143518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45973.090784143518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45973.090784143518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45973.090784143518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45973.090784143518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45973.090784143518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45973.090784143518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45973.090784143518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45973.090784143518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45973.090784143518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45973.090784143518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45973.090784143518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45973.090784143518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45973.090784143518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45973.090784143518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45973.090784143518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45973.090784143518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45973.090784143518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45973.090784143518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45973.090784143518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45973.090784143518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45973.090784143518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45973.090784143518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45973.090784143518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45973.090784143518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45973.090784143518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45973.090784143518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45973.090784143518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45973.090784143518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45973.090784143518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45973.090784143518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45973.090784143518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45973.090784143518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45973.090784143518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45973.090784143518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45973.090784143518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45973.090784143518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45973.090784143518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45973.090784143518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45973.090784143518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1"/>
        <v>45973.090784143518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1"/>
        <v>45973.090784143518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ref="G129:G162" ca="1" si="2">IFERROR(NOW()-F129,"-")</f>
        <v>45973.090784143518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45973.090784143518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45973.090784143518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45973.090784143518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45973.090784143518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45973.090784143518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45973.090784143518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45973.090784143518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45973.090784143518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45973.090784143518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45973.090784143518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45973.090784143518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45973.090784143518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45973.090784143518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45973.090784143518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45973.090784143518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45973.090784143518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45973.090784143518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45973.090784143518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45973.090784143518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45973.090784143518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45973.090784143518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45973.090784143518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45973.090784143518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45973.090784143518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45973.090784143518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45973.090784143518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45973.090784143518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45973.090784143518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45973.090784143518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45973.090784143518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45973.090784143518</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2"/>
        <v>45973.090784143518</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2"/>
        <v>45973.090784143518</v>
      </c>
      <c r="H162" s="143"/>
      <c r="I162" s="141" t="str">
        <f>IFERROR(VLOOKUP(D162,DB!A:F,6,0),"")</f>
        <v/>
      </c>
      <c r="J162" s="141" t="str">
        <f>IFERROR(VLOOKUP(D162,DB!A:G,7,0),"")</f>
        <v/>
      </c>
      <c r="K162" s="144"/>
      <c r="L162" s="145" t="str">
        <f>IFERROR(VLOOKUP(D162,DB!A:I,9,0),"")</f>
        <v/>
      </c>
    </row>
  </sheetData>
  <dataValidations count="2">
    <dataValidation allowBlank="1" showInputMessage="1" showErrorMessage="1" sqref="E1" xr:uid="{9E1BC488-8814-4F8A-8DBE-742B3278AB71}"/>
    <dataValidation type="list" allowBlank="1" showInputMessage="1" showErrorMessage="1" sqref="E2:E16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2025-11-11T23:10:45Z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