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975" documentId="120_S{2AC9BD13-BADA-5192-A53E-5A8FF88502F6}" xr6:coauthVersionLast="47" xr6:coauthVersionMax="47" xr10:uidLastSave="{71D2C967-C8D1-48CC-ADF8-B81A8574C207}"/>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7" i="1"/>
  <c r="L5" i="2"/>
  <c r="J5" i="2"/>
  <c r="I5" i="2"/>
  <c r="G5" i="2"/>
  <c r="B5" i="2"/>
  <c r="B3" i="4"/>
  <c r="L8" i="5"/>
  <c r="J8" i="5"/>
  <c r="I8" i="5"/>
  <c r="B8" i="5"/>
  <c r="D4" i="3"/>
  <c r="D5"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8" i="3"/>
  <c r="G6" i="5"/>
  <c r="B6" i="5"/>
  <c r="I6" i="5"/>
  <c r="J6" i="5"/>
  <c r="L6" i="5"/>
  <c r="B3" i="1"/>
  <c r="G3" i="1"/>
  <c r="I3" i="1"/>
  <c r="J3" i="1"/>
  <c r="L3" i="1"/>
  <c r="B4" i="1"/>
  <c r="G4" i="1"/>
  <c r="I4" i="1"/>
  <c r="J4" i="1"/>
  <c r="L4" i="1"/>
  <c r="B5" i="1"/>
  <c r="G5" i="1"/>
  <c r="I5" i="1"/>
  <c r="J5" i="1"/>
  <c r="L5" i="1"/>
  <c r="B6" i="1"/>
  <c r="G6" i="1"/>
  <c r="I6" i="1"/>
  <c r="J6" i="1"/>
  <c r="L6" i="1"/>
  <c r="B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<sst xmlns="http://schemas.openxmlformats.org/spreadsheetml/2006/main" count="181602" uniqueCount="39216">
  <si>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</si>
  <si>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</si>
  <si>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</si>
  <si>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</si>
  <si>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</si>
  <si>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</si>
  <si>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</si>
  <si>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</si>
  <si>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</si>
  <si>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</si>
  <si>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</si>
  <si>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</si>
  <si>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</si>
  <si>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</si>
  <si>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</si>
  <si>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</si>
  <si>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</si>
  <si>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</si>
  <si>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</si>
  <si>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</si>
  <si>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</si>
  <si>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</si>
  <si>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</si>
  <si>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</si>
  <si>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</si>
  <si>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</si>
  <si>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</si>
  <si>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</si>
  <si>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</si>
  <si>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</si>
  <si>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</si>
  <si>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</si>
  <si>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</si>
  <si>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</si>
  <si>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</si>
  <si>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</si>
  <si>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</si>
  <si>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</si>
  <si>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</si>
  <si>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</si>
  <si>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</si>
  <si>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</si>
  <si>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</si>
  <si>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</si>
  <si>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</si>
  <si>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</si>
  <si>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</si>
  <si>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</si>
  <si>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</si>
  <si>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</si>
  <si>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</si>
  <si>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</si>
  <si>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</si>
  <si>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</si>
  <si>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</si>
  <si>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</si>
  <si>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</si>
  <si>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</si>
  <si>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</si>
  <si>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</si>
  <si>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</si>
  <si>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</si>
  <si>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</si>
  <si>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</si>
  <si>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</si>
  <si>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</si>
  <si>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</si>
  <si>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</si>
  <si>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</si>
  <si>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</si>
  <si>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</si>
  <si>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</si>
  <si>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</si>
  <si>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</si>
  <si>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</si>
  <si>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</si>
  <si>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</si>
  <si>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</si>
  <si>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</si>
  <si>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</si>
  <si>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</si>
  <si>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</si>
  <si>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</si>
  <si>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</si>
  <si>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</si>
  <si>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</si>
  <si>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</si>
  <si>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</si>
  <si>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</si>
  <si>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</si>
  <si>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</si>
  <si>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</si>
  <si>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</si>
  <si>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</si>
  <si>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</si>
  <si>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</si>
  <si>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</si>
  <si>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</si>
  <si>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</si>
  <si>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</si>
  <si>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</si>
  <si>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</si>
  <si>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</si>
  <si>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</si>
  <si>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</si>
  <si>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</si>
  <si>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</si>
  <si>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</si>
  <si>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</si>
  <si>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</si>
  <si>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</si>
  <si>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</si>
  <si>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</si>
  <si>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</si>
  <si>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</si>
  <si>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</si>
  <si>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</si>
  <si>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</si>
  <si>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</si>
  <si>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</si>
  <si>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</si>
  <si>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</si>
  <si>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</si>
  <si>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</si>
  <si>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</si>
  <si>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</si>
  <si>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</si>
  <si>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</si>
  <si>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</si>
  <si>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</si>
  <si>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</si>
  <si>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</si>
  <si>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</si>
  <si>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</si>
  <si>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</si>
  <si>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</si>
  <si>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</si>
  <si>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</si>
  <si>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</si>
  <si>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</si>
  <si>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</si>
  <si>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</si>
  <si>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</si>
  <si>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</si>
  <si>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</si>
  <si>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</si>
  <si>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</si>
  <si>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</si>
  <si>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</si>
  <si>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</si>
  <si>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</si>
  <si>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</si>
  <si>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</si>
  <si>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</si>
  <si>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</si>
  <si>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</si>
  <si>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</si>
  <si>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</si>
  <si>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</si>
  <si>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</si>
  <si>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</si>
  <si>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</si>
  <si>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</si>
  <si>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</si>
  <si>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</si>
  <si>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</si>
  <si>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</si>
  <si>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</si>
  <si>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</si>
  <si>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</si>
  <si>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</si>
  <si>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</si>
  <si>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</si>
  <si>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</si>
  <si>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</si>
  <si>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</si>
  <si>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</si>
  <si>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</si>
  <si>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</si>
  <si>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</si>
  <si>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</si>
  <si>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</si>
  <si>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</si>
  <si>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</si>
  <si>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</si>
  <si>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</si>
  <si>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</si>
  <si>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</si>
  <si>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</si>
  <si>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</si>
  <si>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</si>
  <si>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</si>
  <si>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</si>
  <si>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</si>
  <si>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</si>
  <si>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</si>
  <si>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</si>
  <si>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</si>
  <si>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</si>
  <si>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</si>
  <si>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</si>
  <si>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</si>
  <si>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</si>
  <si>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</si>
  <si>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</si>
  <si>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</si>
  <si>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</si>
  <si>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</si>
  <si>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</si>
  <si>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</si>
  <si>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</si>
  <si>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</si>
  <si>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</si>
  <si>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</si>
  <si>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</si>
  <si>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</si>
  <si>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</si>
  <si>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</si>
  <si>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</si>
  <si>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</si>
  <si>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</si>
  <si>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</si>
  <si>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</si>
  <si>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</si>
  <si>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</si>
  <si>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</si>
  <si>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</si>
  <si>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</si>
  <si>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</si>
  <si>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</si>
  <si>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</si>
  <si>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</si>
  <si>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</si>
  <si>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</si>
  <si>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</si>
  <si>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</si>
  <si>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</si>
  <si>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</si>
  <si>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</si>
  <si>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</si>
  <si>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</si>
  <si>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</si>
  <si>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</si>
  <si>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</si>
  <si>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</si>
  <si>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</si>
  <si>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</si>
  <si>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</si>
  <si>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</si>
  <si>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</si>
  <si>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</si>
  <si>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</si>
  <si>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</si>
  <si>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</si>
  <si>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</si>
  <si>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</si>
  <si>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</si>
  <si>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</si>
  <si>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</si>
  <si>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</si>
  <si>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</si>
  <si>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</si>
  <si>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</si>
  <si>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</si>
  <si>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</si>
  <si>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</si>
  <si>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</si>
  <si>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</si>
  <si>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</si>
  <si>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</si>
  <si>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</si>
  <si>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</si>
  <si>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</si>
  <si>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</si>
  <si>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</si>
  <si>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</si>
  <si>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</si>
  <si>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</si>
  <si>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</si>
  <si>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</si>
  <si>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</si>
  <si>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</si>
  <si>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</si>
  <si>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</si>
  <si>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</si>
  <si>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</si>
  <si>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</si>
  <si>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</si>
  <si>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</si>
  <si>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</si>
  <si>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</si>
  <si>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</si>
  <si>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</si>
  <si>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</si>
  <si>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</si>
  <si>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</si>
  <si>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</si>
  <si>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</si>
  <si>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</si>
  <si>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</si>
  <si>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</si>
  <si>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</si>
  <si>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</si>
  <si>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</si>
  <si>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</si>
  <si>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</si>
  <si>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</si>
  <si>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</si>
  <si>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</si>
  <si>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</si>
  <si>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</si>
  <si>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</si>
  <si>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</si>
  <si>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</si>
  <si>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</si>
  <si>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</si>
  <si>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</si>
  <si>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</si>
  <si>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</si>
  <si>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</si>
  <si>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</si>
  <si>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</si>
  <si>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</si>
  <si>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</si>
  <si>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</si>
  <si>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</si>
  <si>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</si>
  <si>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</si>
  <si>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</si>
  <si>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</si>
  <si>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</si>
  <si>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</si>
  <si>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</si>
  <si>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</si>
  <si>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</si>
  <si>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</si>
  <si>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</si>
  <si>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</si>
  <si>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</si>
  <si>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</si>
  <si>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</si>
  <si>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</si>
  <si>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</si>
  <si>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</si>
  <si>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</si>
  <si>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</si>
  <si>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</si>
  <si>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</si>
  <si>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</si>
  <si>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</si>
  <si>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</si>
  <si>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</si>
  <si>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</si>
  <si>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</si>
  <si>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</si>
  <si>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</si>
  <si>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</si>
  <si>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</si>
  <si>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</si>
  <si>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</si>
  <si>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</si>
  <si>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</si>
  <si>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</si>
  <si>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</si>
  <si>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</si>
  <si>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</si>
  <si>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</si>
  <si>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</si>
  <si>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</si>
  <si>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</si>
  <si>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</si>
  <si>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</si>
  <si>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</si>
  <si>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</si>
  <si>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</si>
  <si>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</si>
  <si>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</si>
  <si>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</si>
  <si>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</si>
  <si>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</si>
  <si>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</si>
  <si>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</si>
  <si>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</si>
  <si>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</si>
  <si>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</si>
  <si>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</si>
  <si>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</si>
  <si>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</si>
  <si>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</si>
  <si>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</si>
  <si>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</si>
  <si>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</si>
  <si>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</si>
  <si>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</si>
  <si>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</si>
  <si>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</si>
  <si>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</si>
  <si>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</si>
  <si>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</si>
  <si>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</si>
  <si>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</si>
  <si>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</si>
  <si>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</si>
  <si>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</si>
  <si>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</si>
  <si>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</si>
  <si>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</si>
  <si>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</si>
  <si>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</si>
  <si>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</si>
  <si>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</si>
  <si>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</si>
  <si>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</si>
  <si>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</si>
  <si>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</si>
  <si>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</si>
  <si>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</si>
  <si>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</si>
  <si>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</si>
  <si>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</si>
  <si>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</si>
  <si>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</si>
  <si>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</si>
  <si>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</si>
  <si>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</si>
  <si>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</si>
  <si>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</si>
  <si>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</si>
  <si>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</si>
  <si>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</si>
  <si>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</si>
  <si>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</si>
  <si>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</si>
  <si>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</si>
  <si>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</si>
  <si>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</si>
  <si>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</si>
  <si>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</si>
  <si>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</si>
  <si>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</si>
  <si>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</si>
  <si>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</si>
  <si>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</si>
  <si>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</si>
  <si>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</si>
  <si>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</si>
  <si>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</si>
  <si>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</si>
  <si>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</si>
  <si>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</si>
  <si>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</si>
  <si>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</si>
  <si>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</si>
  <si>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</si>
  <si>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</si>
  <si>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</si>
  <si>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</si>
  <si>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</si>
  <si>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</si>
  <si>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</si>
  <si>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</si>
  <si>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</si>
  <si>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</si>
  <si>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</si>
  <si>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</si>
  <si>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</si>
  <si>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</si>
  <si>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</si>
  <si>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</si>
  <si>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</si>
  <si>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</si>
  <si>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</si>
  <si>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</si>
  <si>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</si>
  <si>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</si>
  <si>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</si>
  <si>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</si>
  <si>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</si>
  <si>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</si>
  <si>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</si>
  <si>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</si>
  <si>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</si>
  <si>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</si>
  <si>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</si>
  <si>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</si>
  <si>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</si>
  <si>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</si>
  <si>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</si>
  <si>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</si>
  <si>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</si>
  <si>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</si>
  <si>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</si>
  <si>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</si>
  <si>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</si>
  <si>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</si>
  <si>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</si>
  <si>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</si>
  <si>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</si>
  <si>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</si>
  <si>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</si>
  <si>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</si>
  <si>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</si>
  <si>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</si>
  <si>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</si>
  <si>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</si>
  <si>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</si>
  <si>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</si>
  <si>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</si>
  <si>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</si>
  <si>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</si>
  <si>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</si>
  <si>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</si>
  <si>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</si>
  <si>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</si>
  <si>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</si>
  <si>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</si>
  <si>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</si>
  <si>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</si>
  <si>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</si>
  <si>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</si>
  <si>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</si>
  <si>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</si>
  <si>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</si>
  <si>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</si>
  <si>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</si>
  <si>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</si>
  <si>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</si>
  <si>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</si>
  <si>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</si>
  <si>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</si>
  <si>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</si>
  <si>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</si>
  <si>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</si>
  <si>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</si>
  <si>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</si>
  <si>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</si>
  <si>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</si>
  <si>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</si>
  <si>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</si>
  <si>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</si>
  <si>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</si>
  <si>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</si>
  <si>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</si>
  <si>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</si>
  <si>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</si>
  <si>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</si>
  <si>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</si>
  <si>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</si>
  <si>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</si>
  <si>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</si>
  <si>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</si>
  <si>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</si>
  <si>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</si>
  <si>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</si>
  <si>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</si>
  <si>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</si>
  <si>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</si>
  <si>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</si>
  <si>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</si>
  <si>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</si>
  <si>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</si>
  <si>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</si>
  <si>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</si>
  <si>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</si>
  <si>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</si>
  <si>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</si>
  <si>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</si>
  <si>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</si>
  <si>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</si>
  <si>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</si>
  <si>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</si>
  <si>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</si>
  <si>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</si>
  <si>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</si>
  <si>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</si>
  <si>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</si>
  <si>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</si>
  <si>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</si>
  <si>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</si>
  <si>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</si>
  <si>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</si>
  <si>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</si>
  <si>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</si>
  <si>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</si>
  <si>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</si>
  <si>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</si>
  <si>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</si>
  <si>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</si>
  <si>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</si>
  <si>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</si>
  <si>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</si>
  <si>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</si>
  <si>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</si>
  <si>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</si>
  <si>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</si>
  <si>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</si>
  <si>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</si>
  <si>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</si>
  <si>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</si>
  <si>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</si>
  <si>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</si>
  <si>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</si>
  <si>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</si>
  <si>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</si>
  <si>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</si>
  <si>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</si>
  <si>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</si>
  <si>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</si>
  <si>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</si>
  <si>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</si>
  <si>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</si>
  <si>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</si>
  <si>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</si>
  <si>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</si>
  <si>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</si>
  <si>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</si>
  <si>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</si>
  <si>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</si>
  <si>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</si>
  <si>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</si>
  <si>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</si>
  <si>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</si>
  <si>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</si>
  <si>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</si>
  <si>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</si>
  <si>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</si>
  <si>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</si>
  <si>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</si>
  <si>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</si>
  <si>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</si>
  <si>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</si>
  <si>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</si>
  <si>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</si>
  <si>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</si>
  <si>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</si>
  <si>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</si>
  <si>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</si>
  <si>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</si>
  <si>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</si>
  <si>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</si>
  <si>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</si>
  <si>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</si>
  <si>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</si>
  <si>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</si>
  <si>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</si>
  <si>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</si>
  <si>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</si>
  <si>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</si>
  <si>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</si>
  <si>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</si>
  <si>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</si>
  <si>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</si>
  <si>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</si>
  <si>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</si>
  <si>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</si>
  <si>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</si>
  <si>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</si>
  <si>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</si>
  <si>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</si>
  <si>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</si>
  <si>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</si>
  <si>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</si>
  <si>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</si>
  <si>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</si>
  <si>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</si>
  <si>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</si>
  <si>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</si>
  <si>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</si>
  <si>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</si>
  <si>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</si>
  <si>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</si>
  <si>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</si>
  <si>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</si>
  <si>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</si>
  <si>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</si>
  <si>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</si>
  <si>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</si>
  <si>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</si>
  <si>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</si>
  <si>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</si>
  <si>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</si>
  <si>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</si>
  <si>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</si>
  <si>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</si>
  <si>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</si>
  <si>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</si>
  <si>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</si>
  <si>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</si>
  <si>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</si>
  <si>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</si>
  <si>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</si>
  <si>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</si>
  <si>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</si>
  <si>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</si>
  <si>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</si>
  <si>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</si>
  <si>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</si>
  <si>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</si>
  <si>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</si>
  <si>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</si>
  <si>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</si>
  <si>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</si>
  <si>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</si>
  <si>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</si>
  <si>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</si>
  <si>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</si>
  <si>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</si>
  <si>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</si>
  <si>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</si>
  <si>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</si>
  <si>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</si>
  <si>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</si>
  <si>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</si>
  <si>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</si>
  <si>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</si>
  <si>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</si>
  <si>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</si>
  <si>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</si>
  <si>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</si>
  <si>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</si>
  <si>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</si>
  <si>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</si>
  <si>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</si>
  <si>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</si>
  <si>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</si>
  <si>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</si>
  <si>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</si>
  <si>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</si>
  <si>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</si>
  <si>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</si>
  <si>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</si>
  <si>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</si>
  <si>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</si>
  <si>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</si>
  <si>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</si>
  <si>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</si>
  <si>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</si>
  <si>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</si>
  <si>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</si>
  <si>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</si>
  <si>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</si>
  <si>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</si>
  <si>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</si>
  <si>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</si>
  <si>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</si>
  <si>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</si>
  <si>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</si>
  <si>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</si>
  <si>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</si>
  <si>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</si>
  <si>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</si>
  <si>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</si>
  <si>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</si>
  <si>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</si>
  <si>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</si>
  <si>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</si>
  <si>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</si>
  <si>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</si>
  <si>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</si>
  <si>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</si>
  <si>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</si>
  <si>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</si>
  <si>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</si>
  <si>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</si>
  <si>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</si>
  <si>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</si>
  <si>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</si>
  <si>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</si>
  <si>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</si>
  <si>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</si>
  <si>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</si>
  <si>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</si>
  <si>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</si>
  <si>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</si>
  <si>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</si>
  <si>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</si>
  <si>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</si>
  <si>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</si>
  <si>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</si>
  <si>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</si>
  <si>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</si>
  <si>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</si>
  <si>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</si>
  <si>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</si>
  <si>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</si>
  <si>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</si>
  <si>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</si>
  <si>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</si>
  <si>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</si>
  <si>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</si>
  <si>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</si>
  <si>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</si>
  <si>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</si>
  <si>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</si>
  <si>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</si>
  <si>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</si>
  <si>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</si>
  <si>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</si>
  <si>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</si>
  <si>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</si>
  <si>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</si>
  <si>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</si>
  <si>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</si>
  <si>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</si>
  <si>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</si>
  <si>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</si>
  <si>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</si>
  <si>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</si>
  <si>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</si>
  <si>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</si>
  <si>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</si>
  <si>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</si>
  <si>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</si>
  <si>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</si>
  <si>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</si>
  <si>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</si>
  <si>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</si>
  <si>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</si>
  <si>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</si>
  <si>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</si>
  <si>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</si>
  <si>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</si>
  <si>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</si>
  <si>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</si>
  <si>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</si>
  <si>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</si>
  <si>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</si>
  <si>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</si>
  <si>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</si>
  <si>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</si>
  <si>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</si>
  <si>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</si>
  <si>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</si>
  <si>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</si>
  <si>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</si>
  <si>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</si>
  <si>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</si>
  <si>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</si>
  <si>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</si>
  <si>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</si>
  <si>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</si>
  <si>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</si>
  <si>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</si>
  <si>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</si>
  <si>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</si>
  <si>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</si>
  <si>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</si>
  <si>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</si>
  <si>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</si>
  <si>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</si>
  <si>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</si>
  <si>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</si>
  <si>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</si>
  <si>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</si>
  <si>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</si>
  <si>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</si>
  <si>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</si>
  <si>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</si>
  <si>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</si>
  <si>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</si>
  <si>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</si>
  <si>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</si>
  <si>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</si>
  <si>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</si>
  <si>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</si>
  <si>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</si>
  <si>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</si>
  <si>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</si>
  <si>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</si>
  <si>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</si>
  <si>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</si>
  <si>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</si>
  <si>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</si>
  <si>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</si>
  <si>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</si>
  <si>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</si>
  <si>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</si>
  <si>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</si>
  <si>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</si>
  <si>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</si>
  <si>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</si>
  <si>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</si>
  <si>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</si>
  <si>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</si>
  <si>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</si>
  <si>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</si>
  <si>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</si>
  <si>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</si>
  <si>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</si>
  <si>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</si>
  <si>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</si>
  <si>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</si>
  <si>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</si>
  <si>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</si>
  <si>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</si>
  <si>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</si>
  <si>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</si>
  <si>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</si>
  <si>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</si>
  <si>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</si>
  <si>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</si>
  <si>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</si>
  <si>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</si>
  <si>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</si>
  <si>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</si>
  <si>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</si>
  <si>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</si>
  <si>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</si>
  <si>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</si>
  <si>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</si>
  <si>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</si>
  <si>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</si>
  <si>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</si>
  <si>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</si>
  <si>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</si>
  <si>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</si>
  <si>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</si>
  <si>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</si>
  <si>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</si>
  <si>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</si>
  <si>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</si>
  <si>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</si>
  <si>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</si>
  <si>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</si>
  <si>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</si>
  <si>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</si>
  <si>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</si>
  <si>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</si>
  <si>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</si>
  <si>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</si>
  <si>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</si>
  <si>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</si>
  <si>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</si>
  <si>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</si>
  <si>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</si>
  <si>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</si>
  <si>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</si>
  <si>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</si>
  <si>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</si>
  <si>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</si>
  <si>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</si>
  <si>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</si>
  <si>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</si>
  <si>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</si>
  <si>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</si>
  <si>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</si>
  <si>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</si>
  <si>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</si>
  <si>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</si>
  <si>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</si>
  <si>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</si>
  <si>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</si>
  <si>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</si>
  <si>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</si>
  <si>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</si>
  <si>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</si>
  <si>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</si>
  <si>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</si>
  <si>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</si>
  <si>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</si>
  <si>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</si>
  <si>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</si>
  <si>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</si>
  <si>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</si>
  <si>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</si>
  <si>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</si>
  <si>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</si>
  <si>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</si>
  <si>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</si>
  <si>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</si>
  <si>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</si>
  <si>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</si>
  <si>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</si>
  <si>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</si>
  <si>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</si>
  <si>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</si>
  <si>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</si>
  <si>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</si>
  <si>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</si>
  <si>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</si>
  <si>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</si>
  <si>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</si>
  <si>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</si>
  <si>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</si>
  <si>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</si>
  <si>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</si>
  <si>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</si>
  <si>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</si>
  <si>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</si>
  <si>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</si>
  <si>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</si>
  <si>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</si>
  <si>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</si>
  <si>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</si>
  <si>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</si>
  <si>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</si>
  <si>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</si>
  <si>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</si>
  <si>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</si>
  <si>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</si>
  <si>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</si>
  <si>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</si>
  <si>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</si>
  <si>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</si>
  <si>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</si>
  <si>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</si>
  <si>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</si>
  <si>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</si>
  <si>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</si>
  <si>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</si>
  <si>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</si>
  <si>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</si>
  <si>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</si>
  <si>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</si>
  <si>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</si>
  <si>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</si>
  <si>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</si>
  <si>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</si>
  <si>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</si>
  <si>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</si>
  <si>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</si>
  <si>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</si>
  <si>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</si>
  <si>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</si>
  <si>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</si>
  <si>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</si>
  <si>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</si>
  <si>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</si>
  <si>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</si>
  <si>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</si>
  <si>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</si>
  <si>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</si>
  <si>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</si>
  <si>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</si>
  <si>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</si>
  <si>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</si>
  <si>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</si>
  <si>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</si>
  <si>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</si>
  <si>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</si>
  <si>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</si>
  <si>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</si>
  <si>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</si>
  <si>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</si>
  <si>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</si>
  <si>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</si>
  <si>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</si>
  <si>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</si>
  <si>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</si>
  <si>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</si>
  <si>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</si>
  <si>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</si>
  <si>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</si>
  <si>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</si>
  <si>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</si>
  <si>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</si>
  <si>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</si>
  <si>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</si>
  <si>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</si>
  <si>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</si>
  <si>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</si>
  <si>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</si>
  <si>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</si>
  <si>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</si>
  <si>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</si>
  <si>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</si>
  <si>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</si>
  <si>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</si>
  <si>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</si>
  <si>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</si>
  <si>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</si>
  <si>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</si>
  <si>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</si>
  <si>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</si>
  <si>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</si>
  <si>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</si>
  <si>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</si>
  <si>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</si>
  <si>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</si>
  <si>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</si>
  <si>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</si>
  <si>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</si>
  <si>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</si>
  <si>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</si>
  <si>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</si>
  <si>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</si>
  <si>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</si>
  <si>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</si>
  <si>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</si>
  <si>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</si>
  <si>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</si>
  <si>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</si>
  <si>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</si>
  <si>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</si>
  <si>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</si>
  <si>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</si>
  <si>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</si>
  <si>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</si>
  <si>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</si>
  <si>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</si>
  <si>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</si>
  <si>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</si>
  <si>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</si>
  <si>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</si>
  <si>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</si>
  <si>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</si>
  <si>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</si>
  <si>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</si>
  <si>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</si>
  <si>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</si>
  <si>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</si>
  <si>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</si>
  <si>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</si>
  <si>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</si>
  <si>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</si>
  <si>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</si>
  <si>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</si>
  <si>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</si>
  <si>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</si>
  <si>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</si>
  <si>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</si>
  <si>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</si>
  <si>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</si>
  <si>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</si>
  <si>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</si>
  <si>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</si>
  <si>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</si>
  <si>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</si>
  <si>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</si>
  <si>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</si>
  <si>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</si>
  <si>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</si>
  <si>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</si>
  <si>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</si>
  <si>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</si>
  <si>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</si>
  <si>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</si>
  <si>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</si>
  <si>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</si>
  <si>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</si>
  <si>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</si>
  <si>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</si>
  <si>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</si>
  <si>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</si>
  <si>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</si>
  <si>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</si>
  <si>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</si>
  <si>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</si>
  <si>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</si>
  <si>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</si>
  <si>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</si>
  <si>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</si>
  <si>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</si>
  <si>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</si>
  <si>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</si>
  <si>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</si>
  <si>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</si>
  <si>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</si>
  <si>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</si>
  <si>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</si>
  <si>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</si>
  <si>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</si>
  <si>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</si>
  <si>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</si>
  <si>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</si>
  <si>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</si>
  <si>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</si>
  <si>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</si>
  <si>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</si>
  <si>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</si>
  <si>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</si>
  <si>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</si>
  <si>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</si>
  <si>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</si>
  <si>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</si>
  <si>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</si>
  <si>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</si>
  <si>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</si>
  <si>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</si>
  <si>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</si>
  <si>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</si>
  <si>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</si>
  <si>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</si>
  <si>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</si>
  <si>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</si>
  <si>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</si>
  <si>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</si>
  <si>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</si>
  <si>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</si>
  <si>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</si>
  <si>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</si>
  <si>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</si>
  <si>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</si>
  <si>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</si>
  <si>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</si>
  <si>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</si>
  <si>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</si>
  <si>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</si>
  <si>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</si>
  <si>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</si>
  <si>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</si>
  <si>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</si>
  <si>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</si>
  <si>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</si>
  <si>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</si>
  <si>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</si>
  <si>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</si>
  <si>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</si>
  <si>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</si>
  <si>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</si>
  <si>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</si>
  <si>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</si>
  <si>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</si>
  <si>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</si>
  <si>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</si>
  <si>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</si>
  <si>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</si>
  <si>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</si>
  <si>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</si>
  <si>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</si>
  <si>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</si>
  <si>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</si>
  <si>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</si>
  <si>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</si>
  <si>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</si>
  <si>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</si>
  <si>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</si>
  <si>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</si>
  <si>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</si>
  <si>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</si>
  <si>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</si>
  <si>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</si>
  <si>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</si>
  <si>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</si>
  <si>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</si>
  <si>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</si>
  <si>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</si>
  <si>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</si>
  <si>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</si>
  <si>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</si>
  <si>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</si>
  <si>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</si>
  <si>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</si>
  <si>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</si>
  <si>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</si>
  <si>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</si>
  <si>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</si>
  <si>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</si>
  <si>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</si>
  <si>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</si>
  <si>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</si>
  <si>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</si>
  <si>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</si>
  <si>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</si>
  <si>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</si>
  <si>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</si>
  <si>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</si>
  <si>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</si>
  <si>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</si>
  <si>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</si>
  <si>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</si>
  <si>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</si>
  <si>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</si>
  <si>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</si>
  <si>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</si>
  <si>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</si>
  <si>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</si>
  <si>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</si>
  <si>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</si>
  <si>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</si>
  <si>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</si>
  <si>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</si>
  <si>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</si>
  <si>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</si>
  <si>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</si>
  <si>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</si>
  <si>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</si>
  <si>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</si>
  <si>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</si>
  <si>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</si>
  <si>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</si>
  <si>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</si>
  <si>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</si>
  <si>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</si>
  <si>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</si>
  <si>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</si>
  <si>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</si>
  <si>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</si>
  <si>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</si>
  <si>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</si>
  <si>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</si>
  <si>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</si>
  <si>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</si>
  <si>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</si>
  <si>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</si>
  <si>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</si>
  <si>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</si>
  <si>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</si>
  <si>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</si>
  <si>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</si>
  <si>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</si>
  <si>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</si>
  <si>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</si>
  <si>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</si>
  <si>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</si>
  <si>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</si>
  <si>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</si>
  <si>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</si>
  <si>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</si>
  <si>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</si>
  <si>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</si>
  <si>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</si>
  <si>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</si>
  <si>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</si>
  <si>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</si>
  <si>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</si>
  <si>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</si>
  <si>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</si>
  <si>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</si>
  <si>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</si>
  <si>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</si>
  <si>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</si>
  <si>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</si>
  <si>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</si>
  <si>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</si>
  <si>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</si>
  <si>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</si>
  <si>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</si>
  <si>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</si>
  <si>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</si>
  <si>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</si>
  <si>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</si>
  <si>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</si>
  <si>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</si>
  <si>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</si>
  <si>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</si>
  <si>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</si>
  <si>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</si>
  <si>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</si>
  <si>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</si>
  <si>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</si>
  <si>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</si>
  <si>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</si>
  <si>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</si>
  <si>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</si>
  <si>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</si>
  <si>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</si>
  <si>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</si>
  <si>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</si>
  <si>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</si>
  <si>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</si>
  <si>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</si>
  <si>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</si>
  <si>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</si>
  <si>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</si>
  <si>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</si>
  <si>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</si>
  <si>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</si>
  <si>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</si>
  <si>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</si>
  <si>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</si>
  <si>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</si>
  <si>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</si>
  <si>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</si>
  <si>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</si>
  <si>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</si>
  <si>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</si>
  <si>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</si>
  <si>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</si>
  <si>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</si>
  <si>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</si>
  <si>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</si>
  <si>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</si>
  <si>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</si>
  <si>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</si>
  <si>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</si>
  <si>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</si>
  <si>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</si>
  <si>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</si>
  <si>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</si>
  <si>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</si>
  <si>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</si>
  <si>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</si>
  <si>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</si>
  <si>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</si>
  <si>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</si>
  <si>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</si>
  <si>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</si>
  <si>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</si>
  <si>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</si>
  <si>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</si>
  <si>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</si>
  <si>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</si>
  <si>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</si>
  <si>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</si>
  <si>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</si>
  <si>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</si>
  <si>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</si>
  <si>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</si>
  <si>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</si>
  <si>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</si>
  <si>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</si>
  <si>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</si>
  <si>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</si>
  <si>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</si>
  <si>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</si>
  <si>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</si>
  <si>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</si>
  <si>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</si>
  <si>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</si>
  <si>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</si>
  <si>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</si>
  <si>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</si>
  <si>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</si>
  <si>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</si>
  <si>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</si>
  <si>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</si>
  <si>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</si>
  <si>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</si>
  <si>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</si>
  <si>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</si>
  <si>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</si>
  <si>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</si>
  <si>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</si>
  <si>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</si>
  <si>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</si>
  <si>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</si>
  <si>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</si>
  <si>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</si>
  <si>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</si>
  <si>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</si>
  <si>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</si>
  <si>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</si>
  <si>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</si>
  <si>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</si>
  <si>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</si>
  <si>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</si>
  <si>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</si>
  <si>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</si>
  <si>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</si>
  <si>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</si>
  <si>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</si>
  <si>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</si>
  <si>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</si>
  <si>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</si>
  <si>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</si>
  <si>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</si>
  <si>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</si>
  <si>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</si>
  <si>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</si>
  <si>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</si>
  <si>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</si>
  <si>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</si>
  <si>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</si>
  <si>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</si>
  <si>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</si>
  <si>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</si>
  <si>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</si>
  <si>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</si>
  <si>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</si>
  <si>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</si>
  <si>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</si>
  <si>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</si>
  <si>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</si>
  <si>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</si>
  <si>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</si>
  <si>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</si>
  <si>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</si>
  <si>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</si>
  <si>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</si>
  <si>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</si>
  <si>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</si>
  <si>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</si>
  <si>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</si>
  <si>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</si>
  <si>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</si>
  <si>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</si>
  <si>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</si>
  <si>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</si>
  <si>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</si>
  <si>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</si>
  <si>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</si>
  <si>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</si>
  <si>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</si>
  <si>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</si>
  <si>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</si>
  <si>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</si>
  <si>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</si>
  <si>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</si>
  <si>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</si>
  <si>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</si>
  <si>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</si>
  <si>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</si>
  <si>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</si>
  <si>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</si>
  <si>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</si>
  <si>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</si>
  <si>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</si>
  <si>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</si>
  <si>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</si>
  <si>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</si>
  <si>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</si>
  <si>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</si>
  <si>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</si>
  <si>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</si>
  <si>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</si>
  <si>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</si>
  <si>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</si>
  <si>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</si>
  <si>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</si>
  <si>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</si>
  <si>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</si>
  <si>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</si>
  <si>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</si>
  <si>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</si>
  <si>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</si>
  <si>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</si>
  <si>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</si>
  <si>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</si>
  <si>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</si>
  <si>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</si>
  <si>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</si>
  <si>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</si>
  <si>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</si>
  <si>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</si>
  <si>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</si>
  <si>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</si>
  <si>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</si>
  <si>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</si>
  <si>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</si>
  <si>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</si>
  <si>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</si>
  <si>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</si>
  <si>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</si>
  <si>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</si>
  <si>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</si>
  <si>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</si>
  <si>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</si>
  <si>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</si>
  <si>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</si>
  <si>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</si>
  <si>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</si>
  <si>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</si>
  <si>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</si>
  <si>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</si>
  <si>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</si>
  <si>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</si>
  <si>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</si>
  <si>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</si>
  <si>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</si>
  <si>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</si>
  <si>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</si>
  <si>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</si>
  <si>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</si>
  <si>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</si>
  <si>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</si>
  <si>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</si>
  <si>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</si>
  <si>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</si>
  <si>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</si>
  <si>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</si>
  <si>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</si>
  <si>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</si>
  <si>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</si>
  <si>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</si>
  <si>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</si>
  <si>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</si>
  <si>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</si>
  <si>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</si>
  <si>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</si>
  <si>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</si>
  <si>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</si>
  <si>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</si>
  <si>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</si>
  <si>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</si>
  <si>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</si>
  <si>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</si>
  <si>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</si>
  <si>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</si>
  <si>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</si>
  <si>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</si>
  <si>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</si>
  <si>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</si>
  <si>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</si>
  <si>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</si>
  <si>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</si>
  <si>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</si>
  <si>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</si>
  <si>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</si>
  <si>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</si>
  <si>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</si>
  <si>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</si>
  <si>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</si>
  <si>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</si>
  <si>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</si>
  <si>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</si>
  <si>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</si>
  <si>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</si>
  <si>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</si>
  <si>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</si>
  <si>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</si>
  <si>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</si>
  <si>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</si>
  <si>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</si>
  <si>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</si>
  <si>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</si>
  <si>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</si>
  <si>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</si>
  <si>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</si>
  <si>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</si>
  <si>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</si>
  <si>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</si>
  <si>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</si>
  <si>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</si>
  <si>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</si>
  <si>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</si>
  <si>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</si>
  <si>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</si>
  <si>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</si>
  <si>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</si>
  <si>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</si>
  <si>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</si>
  <si>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</si>
  <si>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</si>
  <si>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</si>
  <si>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</si>
  <si>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</si>
  <si>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</si>
  <si>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</si>
  <si>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</si>
  <si>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</si>
  <si>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</si>
  <si>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</si>
  <si>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</si>
  <si>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</si>
  <si>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</si>
  <si>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</si>
  <si>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</si>
  <si>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</si>
  <si>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</si>
  <si>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</si>
  <si>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</si>
  <si>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</si>
  <si>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</si>
  <si>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</si>
  <si>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</si>
  <si>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</si>
  <si>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</si>
  <si>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</si>
  <si>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</si>
  <si>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</si>
  <si>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</si>
  <si>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</si>
  <si>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</si>
  <si>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</si>
  <si>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</si>
  <si>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</si>
  <si>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</si>
  <si>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</si>
  <si>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</si>
  <si>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</si>
  <si>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</si>
  <si>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</si>
  <si>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</si>
  <si>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</si>
  <si>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</si>
  <si>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</si>
  <si>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</si>
  <si>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</si>
  <si>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</si>
  <si>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</si>
  <si>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</si>
  <si>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</si>
  <si>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</si>
  <si>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</si>
  <si>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</si>
  <si>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</si>
  <si>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</si>
  <si>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</si>
  <si>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</si>
  <si>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</si>
  <si>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</si>
  <si>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</si>
  <si>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</si>
  <si>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</si>
  <si>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</si>
  <si>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</si>
  <si>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</si>
  <si>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</si>
  <si>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</si>
  <si>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</si>
  <si>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</si>
  <si>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</si>
  <si>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</si>
  <si>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</si>
  <si>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</si>
  <si>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</si>
  <si>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</si>
  <si>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</si>
  <si>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</si>
  <si>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</si>
  <si>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</si>
  <si>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</si>
  <si>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</si>
  <si>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</si>
  <si>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</si>
  <si>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</si>
  <si>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</si>
  <si>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</si>
  <si>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</si>
  <si>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</si>
  <si>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</si>
  <si>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</si>
  <si>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</si>
  <si>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</si>
  <si>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</si>
  <si>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</si>
  <si>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</si>
  <si>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</si>
  <si>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</si>
  <si>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</si>
  <si>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</si>
  <si>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</si>
  <si>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</si>
  <si>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</si>
  <si>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</si>
  <si>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</si>
  <si>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</si>
  <si>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</si>
  <si>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</si>
  <si>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</si>
  <si>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</si>
  <si>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</si>
  <si>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</si>
  <si>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</si>
  <si>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</si>
  <si>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</si>
  <si>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</si>
  <si>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</si>
  <si>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</si>
  <si>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</si>
  <si>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</si>
  <si>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</si>
  <si>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</si>
  <si>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</si>
  <si>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</si>
  <si>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</si>
  <si>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</si>
  <si>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</si>
  <si>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</si>
  <si>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</si>
  <si>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</si>
  <si>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</si>
  <si>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</si>
  <si>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</si>
  <si>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</si>
  <si>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</si>
  <si>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</si>
  <si>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</si>
  <si>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</si>
  <si>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</si>
  <si>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</si>
  <si>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</si>
  <si>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</si>
  <si>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</si>
  <si>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</si>
  <si>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</si>
  <si>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</si>
  <si>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</si>
  <si>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</si>
  <si>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</si>
  <si>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</si>
  <si>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</si>
  <si>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</si>
  <si>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</si>
  <si>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</si>
  <si>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</si>
  <si>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</si>
  <si>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</si>
  <si>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</si>
  <si>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</si>
  <si>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</si>
  <si>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</si>
  <si>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</si>
  <si>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</si>
  <si>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</si>
  <si>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</si>
  <si>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</si>
  <si>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</si>
  <si>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</si>
  <si>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</si>
  <si>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</si>
  <si>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</si>
  <si>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</si>
  <si>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</si>
  <si>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</si>
  <si>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</si>
  <si>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</si>
  <si>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</si>
  <si>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</si>
  <si>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</si>
  <si>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</si>
  <si>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</si>
  <si>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</si>
  <si>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</si>
  <si>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</si>
  <si>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</si>
  <si>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</si>
  <si>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</si>
  <si>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</si>
  <si>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</si>
  <si>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</si>
  <si>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</si>
  <si>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</si>
  <si>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</si>
  <si>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</si>
  <si>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</si>
  <si>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</si>
  <si>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</si>
  <si>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</si>
  <si>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</si>
  <si>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</si>
  <si>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</si>
  <si>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</si>
  <si>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</si>
  <si>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</si>
  <si>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</si>
  <si>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</si>
  <si>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</si>
  <si>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</si>
  <si>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</si>
  <si>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</si>
  <si>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</si>
  <si>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</si>
  <si>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</si>
  <si>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</si>
  <si>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</si>
  <si>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</si>
  <si>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</si>
  <si>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</si>
  <si>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</si>
  <si>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</si>
  <si>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</si>
  <si>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</si>
  <si>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</si>
  <si>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</si>
  <si>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</si>
  <si>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</si>
  <si>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</si>
  <si>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</si>
  <si>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</si>
  <si>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</si>
  <si>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</si>
  <si>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</si>
  <si>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</si>
  <si>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</si>
  <si>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</si>
  <si>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</si>
  <si>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</si>
  <si>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</si>
  <si>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</si>
  <si>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</si>
  <si>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</si>
  <si>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</si>
  <si>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</si>
  <si>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</si>
  <si>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</si>
  <si>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</si>
  <si>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</si>
  <si>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</si>
  <si>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</si>
  <si>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</si>
  <si>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</si>
  <si>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</si>
  <si>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</si>
  <si>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</si>
  <si>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</si>
  <si>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</si>
  <si>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</si>
  <si>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</si>
  <si>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</si>
  <si>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</si>
  <si>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</si>
  <si>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</si>
  <si>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</si>
  <si>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</si>
  <si>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</si>
  <si>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</si>
  <si>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</si>
  <si>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</si>
  <si>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</si>
  <si>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</si>
  <si>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</si>
  <si>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</si>
  <si>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</si>
  <si>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</si>
  <si>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</si>
  <si>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</si>
  <si>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</si>
  <si>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</si>
  <si>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</si>
  <si>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</si>
  <si>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</si>
  <si>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</si>
  <si>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</si>
  <si>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</si>
  <si>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</si>
  <si>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</si>
  <si>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</si>
  <si>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</si>
  <si>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</si>
  <si>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</si>
  <si>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</si>
  <si>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</si>
  <si>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</si>
  <si>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</si>
  <si>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</si>
  <si>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</si>
  <si>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</si>
  <si>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</si>
  <si>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</si>
  <si>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</si>
  <si>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</si>
  <si>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</si>
  <si>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</si>
  <si>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</si>
  <si>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</si>
  <si>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</si>
  <si>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</si>
  <si>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</si>
  <si>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</si>
  <si>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</si>
  <si>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</si>
  <si>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</si>
  <si>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</si>
  <si>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</si>
  <si>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</si>
  <si>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</si>
  <si>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</si>
  <si>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</si>
  <si>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</si>
  <si>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</si>
  <si>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</si>
  <si>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</si>
  <si>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</si>
  <si>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</si>
  <si>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</si>
  <si>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</si>
  <si>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</si>
  <si>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</si>
  <si>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</si>
  <si>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</si>
  <si>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</si>
  <si>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</si>
  <si>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</si>
  <si>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</si>
  <si>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</si>
  <si>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</si>
  <si>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</si>
  <si>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</si>
  <si>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</si>
  <si>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</si>
  <si>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</si>
  <si>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</si>
  <si>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</si>
  <si>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</si>
  <si>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</si>
  <si>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</si>
  <si>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</si>
  <si>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</si>
  <si>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</si>
  <si>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</si>
  <si>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</si>
  <si>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</si>
  <si>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</si>
  <si>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</si>
  <si>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</si>
  <si>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</si>
  <si>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</si>
  <si>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</si>
  <si>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</si>
  <si>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</si>
  <si>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</si>
  <si>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</si>
  <si>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</si>
  <si>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</si>
  <si>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</si>
  <si>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</si>
  <si>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</si>
  <si>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</si>
  <si>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</si>
  <si>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</si>
  <si>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</si>
  <si>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</si>
  <si>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</si>
  <si>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</si>
  <si>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</si>
  <si>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</si>
  <si>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</si>
  <si>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</si>
  <si>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</si>
  <si>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</si>
  <si>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</si>
  <si>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</si>
  <si>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</si>
  <si>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</si>
  <si>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</si>
  <si>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</si>
  <si>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</si>
  <si>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</si>
  <si>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</si>
  <si>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</si>
  <si>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</si>
  <si>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</si>
  <si>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</si>
  <si>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</si>
  <si>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</si>
  <si>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</si>
  <si>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</si>
  <si>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</si>
  <si>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</si>
  <si>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</si>
  <si>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</si>
  <si>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</si>
  <si>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</si>
  <si>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</si>
  <si>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</si>
  <si>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</si>
  <si>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</si>
  <si>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</si>
  <si>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</si>
  <si>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</si>
  <si>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</si>
  <si>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</si>
  <si>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</si>
  <si>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</si>
  <si>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</si>
  <si>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</si>
  <si>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</si>
  <si>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</si>
  <si>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</si>
  <si>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</si>
  <si>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</si>
  <si>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</si>
  <si>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</si>
  <si>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</si>
  <si>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</si>
  <si>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</si>
  <si>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</si>
  <si>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</si>
  <si>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</si>
  <si>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</si>
  <si>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</si>
  <si>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</si>
  <si>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</si>
  <si>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</si>
  <si>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</si>
  <si>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</si>
  <si>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</si>
  <si>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</si>
  <si>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</si>
  <si>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</si>
  <si>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</si>
  <si>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</si>
  <si>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</si>
  <si>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</si>
  <si>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</si>
  <si>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</si>
  <si>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</si>
  <si>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</si>
  <si>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</si>
  <si>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</si>
  <si>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</si>
  <si>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</si>
  <si>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</si>
  <si>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</si>
  <si>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</si>
  <si>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</si>
  <si>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</si>
  <si>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</si>
  <si>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</si>
  <si>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</si>
  <si>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</si>
  <si>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</si>
  <si>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</si>
  <si>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</si>
  <si>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</si>
  <si>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</si>
  <si>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</si>
  <si>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</si>
  <si>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</si>
  <si>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</si>
  <si>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</si>
  <si>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</si>
  <si>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</si>
  <si>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</si>
  <si>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</si>
  <si>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</si>
  <si>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</si>
  <si>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</si>
  <si>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</si>
  <si>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</si>
  <si>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</si>
  <si>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</si>
  <si>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</si>
  <si>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</si>
  <si>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</si>
  <si>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</si>
  <si>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</si>
  <si>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</si>
  <si>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</si>
  <si>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</si>
  <si>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</si>
  <si>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</si>
  <si>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</si>
  <si>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</si>
  <si>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</si>
  <si>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</si>
  <si>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</si>
  <si>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</si>
  <si>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</si>
  <si>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</si>
  <si>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</si>
  <si>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</si>
  <si>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</si>
  <si>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</si>
  <si>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</si>
  <si>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</si>
  <si>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</si>
  <si>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</si>
  <si>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</si>
  <si>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</si>
  <si>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</si>
  <si>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</si>
  <si>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</si>
  <si>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</si>
  <si>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</si>
  <si>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</si>
  <si>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</si>
  <si>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</si>
  <si>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</si>
  <si>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</si>
  <si>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</si>
  <si>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</si>
  <si>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</si>
  <si>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</si>
  <si>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</si>
  <si>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</si>
  <si>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</si>
  <si>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</si>
  <si>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</si>
  <si>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</si>
  <si>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</si>
  <si>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</si>
  <si>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</si>
  <si>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</si>
  <si>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</si>
  <si>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</si>
  <si>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</si>
  <si>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</si>
  <si>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</si>
  <si>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</si>
  <si>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</si>
  <si>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</si>
  <si>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</si>
  <si>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</si>
  <si>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</si>
  <si>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</si>
  <si>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</si>
  <si>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</si>
  <si>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</si>
  <si>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</si>
  <si>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</si>
  <si>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</si>
  <si>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</si>
  <si>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</si>
  <si>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</si>
  <si>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</si>
  <si>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</si>
  <si>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</si>
  <si>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</si>
  <si>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</si>
  <si>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</si>
  <si>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</si>
  <si>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</si>
  <si>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</si>
  <si>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</si>
  <si>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</si>
  <si>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</si>
  <si>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</si>
  <si>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</si>
  <si>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</si>
  <si>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</si>
  <si>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</si>
  <si>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</si>
  <si>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</si>
  <si>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</si>
  <si>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</si>
  <si>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</si>
  <si>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</si>
  <si>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</si>
  <si>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</si>
  <si>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</si>
  <si>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</si>
  <si>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</si>
  <si>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</si>
  <si>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</si>
  <si>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</si>
  <si>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</si>
  <si>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</si>
  <si>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</si>
  <si>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</si>
  <si>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</si>
  <si>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</si>
  <si>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</si>
  <si>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</si>
  <si>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</si>
  <si>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</si>
  <si>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</si>
  <si>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</si>
  <si>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</si>
  <si>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</si>
  <si>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</si>
  <si>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</si>
  <si>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</si>
  <si>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</si>
  <si>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</si>
  <si>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</si>
  <si>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</si>
  <si>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</si>
  <si>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</si>
  <si>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</si>
  <si>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</si>
  <si>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</si>
  <si>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</si>
  <si>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</si>
  <si>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</si>
  <si>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</si>
  <si>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</si>
  <si>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</si>
  <si>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</si>
  <si>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</si>
  <si>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</si>
  <si>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</si>
  <si>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</si>
  <si>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</si>
  <si>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</si>
  <si>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</si>
  <si>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</si>
  <si>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</si>
  <si>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</si>
  <si>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</si>
  <si>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</si>
  <si>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</si>
  <si>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</si>
  <si>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</si>
  <si>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</si>
  <si>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</si>
  <si>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</si>
  <si>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</si>
  <si>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</si>
  <si>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</si>
  <si>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</si>
  <si>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</si>
  <si>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</si>
  <si>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</si>
  <si>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</si>
  <si>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</si>
  <si>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</si>
  <si>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</si>
  <si>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</si>
  <si>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</si>
  <si>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</si>
  <si>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</si>
  <si>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</si>
  <si>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</si>
  <si>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</si>
  <si>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</si>
  <si>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</si>
  <si>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</si>
  <si>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</si>
  <si>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</si>
  <si>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</si>
  <si>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</si>
  <si>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</si>
  <si>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</si>
  <si>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</si>
  <si>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</si>
  <si>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</si>
  <si>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</si>
  <si>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</si>
  <si>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</si>
  <si>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</si>
  <si>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</si>
  <si>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</si>
  <si>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</si>
  <si>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</si>
  <si>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</si>
  <si>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</si>
  <si>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</si>
  <si>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</si>
  <si>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</si>
  <si>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</si>
  <si>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</si>
  <si>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</si>
  <si>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</si>
  <si>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</si>
  <si>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</si>
  <si>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</si>
  <si>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</si>
  <si>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</si>
  <si>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</si>
  <si>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</si>
  <si>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</si>
  <si>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</si>
  <si>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</si>
  <si>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</si>
  <si>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</si>
  <si>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</si>
  <si>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</si>
  <si>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</si>
  <si>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</si>
  <si>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</si>
  <si>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</si>
  <si>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</si>
  <si>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</si>
  <si>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</si>
  <si>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</si>
  <si>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</si>
  <si>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</si>
  <si>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</si>
  <si>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</si>
  <si>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</si>
  <si>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</si>
  <si>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</si>
  <si>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</si>
  <si>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</si>
  <si>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</si>
  <si>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</si>
  <si>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</si>
  <si>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</si>
  <si>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</si>
  <si>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</si>
  <si>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</si>
  <si>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</si>
  <si>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</si>
  <si>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</si>
  <si>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</si>
  <si>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</si>
  <si>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</si>
  <si>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</si>
  <si>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</si>
  <si>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</si>
  <si>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</si>
  <si>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</si>
  <si>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</si>
  <si>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</si>
  <si>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</si>
  <si>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</si>
  <si>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</si>
  <si>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</si>
  <si>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</si>
  <si>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</si>
  <si>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</si>
  <si>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</si>
  <si>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</si>
  <si>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</si>
  <si>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</si>
  <si>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</si>
  <si>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</si>
  <si>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</si>
  <si>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</si>
  <si>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</si>
  <si>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</si>
  <si>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</si>
  <si>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</si>
  <si>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</si>
  <si>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</si>
  <si>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</si>
  <si>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</si>
  <si>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</si>
  <si>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</si>
  <si>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</si>
  <si>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</si>
  <si>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</si>
  <si>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</si>
  <si>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</si>
  <si>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</si>
  <si>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</si>
  <si>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</si>
  <si>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</si>
  <si>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</si>
  <si>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</si>
  <si>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</si>
  <si>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</si>
  <si>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</si>
  <si>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</si>
  <si>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</si>
  <si>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</si>
  <si>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</si>
  <si>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</si>
  <si>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</si>
  <si>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</si>
  <si>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</si>
  <si>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</si>
  <si>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</si>
  <si>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</si>
  <si>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</si>
  <si>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</si>
  <si>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</si>
  <si>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</si>
  <si>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</si>
  <si>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</si>
  <si>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</si>
  <si>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</si>
  <si>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</si>
  <si>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</si>
  <si>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</si>
  <si>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</si>
  <si>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</si>
  <si>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</si>
  <si>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</si>
  <si>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</si>
  <si>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</si>
  <si>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</si>
  <si>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</si>
  <si>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</si>
  <si>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</si>
  <si>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</si>
  <si>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</si>
  <si>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</si>
  <si>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</si>
  <si>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</si>
  <si>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</si>
  <si>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</si>
  <si>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</si>
  <si>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</si>
  <si>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</si>
  <si>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</si>
  <si>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</si>
  <si>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</si>
  <si>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</si>
  <si>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</si>
  <si>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</si>
  <si>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</si>
  <si>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</si>
  <si>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</si>
  <si>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</si>
  <si>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</si>
  <si>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</si>
  <si>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</si>
  <si>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</si>
  <si>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</si>
  <si>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</si>
  <si>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</si>
  <si>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</si>
  <si>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</si>
  <si>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</si>
  <si>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</si>
  <si>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</si>
  <si>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</si>
  <si>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</si>
  <si>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</si>
  <si>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</si>
  <si>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</si>
  <si>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</si>
  <si>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</si>
  <si>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</si>
  <si>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</si>
  <si>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</si>
  <si>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</si>
  <si>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</si>
  <si>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</si>
  <si>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</si>
  <si>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</si>
  <si>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</si>
  <si>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</si>
  <si>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</si>
  <si>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</si>
  <si>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</si>
  <si>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</si>
  <si>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</si>
  <si>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</si>
  <si>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</si>
  <si>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</si>
  <si>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</si>
  <si>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</si>
  <si>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</si>
  <si>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</si>
  <si>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</si>
  <si>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</si>
  <si>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</si>
  <si>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</si>
  <si>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</si>
  <si>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</si>
  <si>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</si>
  <si>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</si>
  <si>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</si>
  <si>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</si>
  <si>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</si>
  <si>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</si>
  <si>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</si>
  <si>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</si>
  <si>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</si>
  <si>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</si>
  <si>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</si>
  <si>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</si>
  <si>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</si>
  <si>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</si>
  <si>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</si>
  <si>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</si>
  <si>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</si>
  <si>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</si>
  <si>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</si>
  <si>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</si>
  <si>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</si>
  <si>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</si>
  <si>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</si>
  <si>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</si>
  <si>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</si>
  <si>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</si>
  <si>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</si>
  <si>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</si>
  <si>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</si>
  <si>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</si>
  <si>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</si>
  <si>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</si>
  <si>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</si>
  <si>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</si>
  <si>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</si>
  <si>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</si>
  <si>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</si>
  <si>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</si>
  <si>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</si>
  <si>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</si>
  <si>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</si>
  <si>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</si>
  <si>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</si>
  <si>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</si>
  <si>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</si>
  <si>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</si>
  <si>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</si>
  <si>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</si>
  <si>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</si>
  <si>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</si>
  <si>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</si>
  <si>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</si>
  <si>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</si>
  <si>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</si>
  <si>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</si>
  <si>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</si>
  <si>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</si>
  <si>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</si>
  <si>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</si>
  <si>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</si>
  <si>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</si>
  <si>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</si>
  <si>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</si>
  <si>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</si>
  <si>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</si>
  <si>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</si>
  <si>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</si>
  <si>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</si>
  <si>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</si>
  <si>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</si>
  <si>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</si>
  <si>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</si>
  <si>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</si>
  <si>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</si>
  <si>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</si>
  <si>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</si>
  <si>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</si>
  <si>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</si>
  <si>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</si>
  <si>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</si>
  <si>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</si>
  <si>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</si>
  <si>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</si>
  <si>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</si>
  <si>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</si>
  <si>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</si>
  <si>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</si>
  <si>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</si>
  <si>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</si>
  <si>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</si>
  <si>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</si>
  <si>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</si>
  <si>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</si>
  <si>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</si>
  <si>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</si>
  <si>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</si>
  <si>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</si>
  <si>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</si>
  <si>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</si>
  <si>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</si>
  <si>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</si>
  <si>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</si>
  <si>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</si>
  <si>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</si>
  <si>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</si>
  <si>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</si>
  <si>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</si>
  <si>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</si>
  <si>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</si>
  <si>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</si>
  <si>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</si>
  <si>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</si>
  <si>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</si>
  <si>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</si>
  <si>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</si>
  <si>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</si>
  <si>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</si>
  <si>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</si>
  <si>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</si>
  <si>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</si>
  <si>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</si>
  <si>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</si>
  <si>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</si>
  <si>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</si>
  <si>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</si>
  <si>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</si>
  <si>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</si>
  <si>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</si>
  <si>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</si>
  <si>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</si>
  <si>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</si>
  <si>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</si>
  <si>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</si>
  <si>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</si>
  <si>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</si>
  <si>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</si>
  <si>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</si>
  <si>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</si>
  <si>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</si>
  <si>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</si>
  <si>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</si>
  <si>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</si>
  <si>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</si>
  <si>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</si>
  <si>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</si>
  <si>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</si>
  <si>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</si>
  <si>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</si>
  <si>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</si>
  <si>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</si>
  <si>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</si>
  <si>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</si>
  <si>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</si>
  <si>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</si>
  <si>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</si>
  <si>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</si>
  <si>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</si>
  <si>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</si>
  <si>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</si>
  <si>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</si>
  <si>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</si>
  <si>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</si>
  <si>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</si>
  <si>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</si>
  <si>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</si>
  <si>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</si>
  <si>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</si>
  <si>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</si>
  <si>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</si>
  <si>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</si>
  <si>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</si>
  <si>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</si>
  <si>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</si>
  <si>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</si>
  <si>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</si>
  <si>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</si>
  <si>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</si>
  <si>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</si>
  <si>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</si>
  <si>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</si>
  <si>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</si>
  <si>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</si>
  <si>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</si>
  <si>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</si>
  <si>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</si>
  <si>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</si>
  <si>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</si>
  <si>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</si>
  <si>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</si>
  <si>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</si>
  <si>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</si>
  <si>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</si>
  <si>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</si>
  <si>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</si>
  <si>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</si>
  <si>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</si>
  <si>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</si>
  <si>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</si>
  <si>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</si>
  <si>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</si>
  <si>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</si>
  <si>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</si>
  <si>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</si>
  <si>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</si>
  <si>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</si>
  <si>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</si>
  <si>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</si>
  <si>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</si>
  <si>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</si>
  <si>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</si>
  <si>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</si>
  <si>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</si>
  <si>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</si>
  <si>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</si>
  <si>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</si>
  <si>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</si>
  <si>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</si>
  <si>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</si>
  <si>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</si>
  <si>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</si>
  <si>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</si>
  <si>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</si>
  <si>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</si>
  <si>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</si>
  <si>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</si>
  <si>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</si>
  <si>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</si>
  <si>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</si>
  <si>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</si>
  <si>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</si>
  <si>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</si>
  <si>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</si>
  <si>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</si>
  <si>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</si>
  <si>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</si>
  <si>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</si>
  <si>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</si>
  <si>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</si>
  <si>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</si>
  <si>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</si>
  <si>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</si>
  <si>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</si>
  <si>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</si>
  <si>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</si>
  <si>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</si>
  <si>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</si>
  <si>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</si>
  <si>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</si>
  <si>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</si>
  <si>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</si>
  <si>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</si>
  <si>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</si>
  <si>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</si>
  <si>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</si>
  <si>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</si>
  <si>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</si>
  <si>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</si>
  <si>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</si>
  <si>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</si>
  <si>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</si>
  <si>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</si>
  <si>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</si>
  <si>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</si>
  <si>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</si>
  <si>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</si>
  <si>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</si>
  <si>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</si>
  <si>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</si>
  <si>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</si>
  <si>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</si>
  <si>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</si>
  <si>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</si>
  <si>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</si>
  <si>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</si>
  <si>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</si>
  <si>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</si>
  <si>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</si>
  <si>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</si>
  <si>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</si>
  <si>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</si>
  <si>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</si>
  <si>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</si>
  <si>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</si>
  <si>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</si>
  <si>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</si>
  <si>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</si>
  <si>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</si>
  <si>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</si>
  <si>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</si>
  <si>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</si>
  <si>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</si>
  <si>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</si>
  <si>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</si>
  <si>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</si>
  <si>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</si>
  <si>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</si>
  <si>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</si>
  <si>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</si>
  <si>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</si>
  <si>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</si>
  <si>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</si>
  <si>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</si>
  <si>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</si>
  <si>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</si>
  <si>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</si>
  <si>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</si>
  <si>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</si>
  <si>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</si>
  <si>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</si>
  <si>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</si>
  <si>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</si>
  <si>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</si>
  <si>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</si>
  <si>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</si>
  <si>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</si>
  <si>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</si>
  <si>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</si>
  <si>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</si>
  <si>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</si>
  <si>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</si>
  <si>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</si>
  <si>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</si>
  <si>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</si>
  <si>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</si>
  <si>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</si>
  <si>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</si>
  <si>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</si>
  <si>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</si>
  <si>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</si>
  <si>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</si>
  <si>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</si>
  <si>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</si>
  <si>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</si>
  <si>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</si>
  <si>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</si>
  <si>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</si>
  <si>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</si>
  <si>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</si>
  <si>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</si>
  <si>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</si>
  <si>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</si>
  <si>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</si>
  <si>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</si>
  <si>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</si>
  <si>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</si>
  <si>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</si>
  <si>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</si>
  <si>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</si>
  <si>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</si>
  <si>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</si>
  <si>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</si>
  <si>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</si>
  <si>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</si>
  <si>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</si>
  <si>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</si>
  <si>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</si>
  <si>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</si>
  <si>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</si>
  <si>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</si>
  <si>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</si>
  <si>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</si>
  <si>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</si>
  <si>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</si>
  <si>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</si>
  <si>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</si>
  <si>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</si>
  <si>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</si>
  <si>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</si>
  <si>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</si>
  <si>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</si>
  <si>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</si>
  <si>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</si>
  <si>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</si>
  <si>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</si>
  <si>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</si>
  <si>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</si>
  <si>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</si>
  <si>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</si>
  <si>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</si>
  <si>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</si>
  <si>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</si>
  <si>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</si>
  <si>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</si>
  <si>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</si>
  <si>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</si>
  <si>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</si>
  <si>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</si>
  <si>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</si>
  <si>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</si>
  <si>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</si>
  <si>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</si>
  <si>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</si>
  <si>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</si>
  <si>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</si>
  <si>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</si>
  <si>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</si>
  <si>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</si>
  <si>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</si>
  <si>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</si>
  <si>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</si>
  <si>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</si>
  <si>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</si>
  <si>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</si>
  <si>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</si>
  <si>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</si>
  <si>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</si>
  <si>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</si>
  <si>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</si>
  <si>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</si>
  <si>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</si>
  <si>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</si>
  <si>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</si>
  <si>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</si>
  <si>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</si>
  <si>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</si>
  <si>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</si>
  <si>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</si>
  <si>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</si>
  <si>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</si>
  <si>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</si>
  <si>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</si>
  <si>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</si>
  <si>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</si>
  <si>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</si>
  <si>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</si>
  <si>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</si>
  <si>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</si>
  <si>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</si>
  <si>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</si>
  <si>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</si>
  <si>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</si>
  <si>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</si>
  <si>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</si>
  <si>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</si>
  <si>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</si>
  <si>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</si>
  <si>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</si>
  <si>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</si>
  <si>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</si>
  <si>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</si>
  <si>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</si>
  <si>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</si>
  <si>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</si>
  <si>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</si>
  <si>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</si>
  <si>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</si>
  <si>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</si>
  <si>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</si>
  <si>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</si>
  <si>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</si>
  <si>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</si>
  <si>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</si>
  <si>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</si>
  <si>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</si>
  <si>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</si>
  <si>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</si>
  <si>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</si>
  <si>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</si>
  <si>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</si>
  <si>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</si>
  <si>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</si>
  <si>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</si>
  <si>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</si>
  <si>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</si>
  <si>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</si>
  <si>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</si>
  <si>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</si>
  <si>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</si>
  <si>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</si>
  <si>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</si>
  <si>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</si>
  <si>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</si>
  <si>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</si>
  <si>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</si>
  <si>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</si>
  <si>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</si>
  <si>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</si>
  <si>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</si>
  <si>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</si>
  <si>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</si>
  <si>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</si>
  <si>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</si>
  <si>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</si>
  <si>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</si>
  <si>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</si>
  <si>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</si>
  <si>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</si>
  <si>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</si>
  <si>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</si>
  <si>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</si>
  <si>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</si>
  <si>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</si>
  <si>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</si>
  <si>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</si>
  <si>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</si>
  <si>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</si>
  <si>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</si>
  <si>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</si>
  <si>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</si>
  <si>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</si>
  <si>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</si>
  <si>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</si>
  <si>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</si>
  <si>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</si>
  <si>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</si>
  <si>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</si>
  <si>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</si>
  <si>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</si>
  <si>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</si>
  <si>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</si>
  <si>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</si>
  <si>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</si>
  <si>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</si>
  <si>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</si>
  <si>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</si>
  <si>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</si>
  <si>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</si>
  <si>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</si>
  <si>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</si>
  <si>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</si>
  <si>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</si>
  <si>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</si>
  <si>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</si>
  <si>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</si>
  <si>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</si>
  <si>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</si>
  <si>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</si>
  <si>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</si>
  <si>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</si>
  <si>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</si>
  <si>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</si>
  <si>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</si>
  <si>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</si>
  <si>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</si>
  <si>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</si>
  <si>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</si>
  <si>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</si>
  <si>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</si>
  <si>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</si>
  <si>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</si>
  <si>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</si>
  <si>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</si>
  <si>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</si>
  <si>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</si>
  <si>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</si>
  <si>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</si>
  <si>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</si>
  <si>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</si>
  <si>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</si>
  <si>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</si>
  <si>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</si>
  <si>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</si>
  <si>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</si>
  <si>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</si>
  <si>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</si>
  <si>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</si>
  <si>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</si>
  <si>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</si>
  <si>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</si>
  <si>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</si>
  <si>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</si>
  <si>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</si>
  <si>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</si>
  <si>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</si>
  <si>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</si>
  <si>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</si>
  <si>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</si>
  <si>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</si>
  <si>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</si>
  <si>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</si>
  <si>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</si>
  <si>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</si>
  <si>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</si>
  <si>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</si>
  <si>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</si>
  <si>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</si>
  <si>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</si>
  <si>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</si>
  <si>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</si>
  <si>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</si>
  <si>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</si>
  <si>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</si>
  <si>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</si>
  <si>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</si>
  <si>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</si>
  <si>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</si>
  <si>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</si>
  <si>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</si>
  <si>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</si>
  <si>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</si>
  <si>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</si>
  <si>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</si>
  <si>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</si>
  <si>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</si>
  <si>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</si>
  <si>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</si>
  <si>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</si>
  <si>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</si>
  <si>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</si>
  <si>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</si>
  <si>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</si>
  <si>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</si>
  <si>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</si>
  <si>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</si>
  <si>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</si>
  <si>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</si>
  <si>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</si>
  <si>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</si>
  <si>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</si>
  <si>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</si>
  <si>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</si>
  <si>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</si>
  <si>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</si>
  <si>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</si>
  <si>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</si>
  <si>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</si>
  <si>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</si>
  <si>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</si>
  <si>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</si>
  <si>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</si>
  <si>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</si>
  <si>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</si>
  <si>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</si>
  <si>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</si>
  <si>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</si>
  <si>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</si>
  <si>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</si>
  <si>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</si>
  <si>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</si>
  <si>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</si>
  <si>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</si>
  <si>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</si>
  <si>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</si>
  <si>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</si>
  <si>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</si>
  <si>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</si>
  <si>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</si>
  <si>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</si>
  <si>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</si>
  <si>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</si>
  <si>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</si>
  <si>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</si>
  <si>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</si>
  <si>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</si>
  <si>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</si>
  <si>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</si>
  <si>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</si>
  <si>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</si>
  <si>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</si>
  <si>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</si>
  <si>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</si>
  <si>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</si>
  <si>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</si>
  <si>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</si>
  <si>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</si>
  <si>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</si>
  <si>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</si>
  <si>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</si>
  <si>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</si>
  <si>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</si>
  <si>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</si>
  <si>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</si>
  <si>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</si>
  <si>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</si>
  <si>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</si>
  <si>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</si>
  <si>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</si>
  <si>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</si>
  <si>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</si>
  <si>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</si>
  <si>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</si>
  <si>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</si>
  <si>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</si>
  <si>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</si>
  <si>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</si>
  <si>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</si>
  <si>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</si>
  <si>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</si>
  <si>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</si>
  <si>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</si>
  <si>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</si>
  <si>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</si>
  <si>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</si>
  <si>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</si>
  <si>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</si>
  <si>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</si>
  <si>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</si>
  <si>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</si>
  <si>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</si>
  <si>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</si>
  <si>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</si>
  <si>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</si>
  <si>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</si>
  <si>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</si>
  <si>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</si>
  <si>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</si>
  <si>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</si>
  <si>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</si>
  <si>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</si>
  <si>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</si>
  <si>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</si>
  <si>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</si>
  <si>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</si>
  <si>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</si>
  <si>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</si>
  <si>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</si>
  <si>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</si>
  <si>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</si>
  <si>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</si>
  <si>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</si>
  <si>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</si>
  <si>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</si>
  <si>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</si>
  <si>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</si>
  <si>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</si>
  <si>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</si>
  <si>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</si>
  <si>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</si>
  <si>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</si>
  <si>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</si>
  <si>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</si>
  <si>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</si>
  <si>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</si>
  <si>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</si>
  <si>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</si>
  <si>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</si>
  <si>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</si>
  <si>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</si>
  <si>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</si>
  <si>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</si>
  <si>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</si>
  <si>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</si>
  <si>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</si>
  <si>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</si>
  <si>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</si>
  <si>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</si>
  <si>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</si>
  <si>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</si>
  <si>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</si>
  <si>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</si>
  <si>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</si>
  <si>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</si>
  <si>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</si>
  <si>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</si>
  <si>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</si>
  <si>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</si>
  <si>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</si>
  <si>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</si>
  <si>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</si>
  <si>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</si>
  <si>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</si>
  <si>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</si>
  <si>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</si>
  <si>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</si>
  <si>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</si>
  <si>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</si>
  <si>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</si>
  <si>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</si>
  <si>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</si>
  <si>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</si>
  <si>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</si>
  <si>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</si>
  <si>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</si>
  <si>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</si>
  <si>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</si>
  <si>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</si>
  <si>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</si>
  <si>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</si>
  <si>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</si>
  <si>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</si>
  <si>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</si>
  <si>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</si>
  <si>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</si>
  <si>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</si>
  <si>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</si>
  <si>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</si>
  <si>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</si>
  <si>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</si>
  <si>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</si>
  <si>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</si>
  <si>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</si>
  <si>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</si>
  <si>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</si>
  <si>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</si>
  <si>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</si>
  <si>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</si>
  <si>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</si>
  <si>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</si>
  <si>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</si>
  <si>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</si>
  <si>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</si>
  <si>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</si>
  <si>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</si>
  <si>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</si>
  <si>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</si>
  <si>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</si>
  <si>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</si>
  <si>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</si>
  <si>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</si>
  <si>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</si>
  <si>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</si>
  <si>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</si>
  <si>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</si>
  <si>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</si>
  <si>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</si>
  <si>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</si>
  <si>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</si>
  <si>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</si>
  <si>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</si>
  <si>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</si>
  <si>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</si>
  <si>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</si>
  <si>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</si>
  <si>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</si>
  <si>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</si>
  <si>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</si>
  <si>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</si>
  <si>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</si>
  <si>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</si>
  <si>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</si>
  <si>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</si>
  <si>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</si>
  <si>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</si>
  <si>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</si>
  <si>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</si>
  <si>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</si>
  <si>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</si>
  <si>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</si>
  <si>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</si>
  <si>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</si>
  <si>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</si>
  <si>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</si>
  <si>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</si>
  <si>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</si>
  <si>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</si>
  <si>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</si>
  <si>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</si>
  <si>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</si>
  <si>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</si>
  <si>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</si>
  <si>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</si>
  <si>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</si>
  <si>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</si>
  <si>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</si>
  <si>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</si>
  <si>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</si>
  <si>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</si>
  <si>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</si>
  <si>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</si>
  <si>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</si>
  <si>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</si>
  <si>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</si>
  <si>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</si>
  <si>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</si>
  <si>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</si>
  <si>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</si>
  <si>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</si>
  <si>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</si>
  <si>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</si>
  <si>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</si>
  <si>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</si>
  <si>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</si>
  <si>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</si>
  <si>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</si>
  <si>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</si>
  <si>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</si>
  <si>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</si>
  <si>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</si>
  <si>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</si>
  <si>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</si>
  <si>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</si>
  <si>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</si>
  <si>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</si>
  <si>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</si>
  <si>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</si>
  <si>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</si>
  <si>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</si>
  <si>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</si>
  <si>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</si>
  <si>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</si>
  <si>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</si>
  <si>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</si>
  <si>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</si>
  <si>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</si>
  <si>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</si>
  <si>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</si>
  <si>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</si>
  <si>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</si>
  <si>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</si>
  <si>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</si>
  <si>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</si>
  <si>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</si>
  <si>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</si>
  <si>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</si>
  <si>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</si>
  <si>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</si>
  <si>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</si>
  <si>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</si>
  <si>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</si>
  <si>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</si>
  <si>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</si>
  <si>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</si>
  <si>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</si>
  <si>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</si>
  <si>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</si>
  <si>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</si>
  <si>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</si>
  <si>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</si>
  <si>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</si>
  <si>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</si>
  <si>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</si>
  <si>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</si>
  <si>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</si>
  <si>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</si>
  <si>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</si>
  <si>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</si>
  <si>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</si>
  <si>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</si>
  <si>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</si>
  <si>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</si>
  <si>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</si>
  <si>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</si>
  <si>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</si>
  <si>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</si>
  <si>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</si>
  <si>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</si>
  <si>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</si>
  <si>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</si>
  <si>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</si>
  <si>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</si>
  <si>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</si>
  <si>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</si>
  <si>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</si>
  <si>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</si>
  <si>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</si>
  <si>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</si>
  <si>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</si>
  <si>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</si>
  <si>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</si>
  <si>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</si>
  <si>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</si>
  <si>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</si>
  <si>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</si>
  <si>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</si>
  <si>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</si>
  <si>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</si>
  <si>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</si>
  <si>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</si>
  <si>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</si>
  <si>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</si>
  <si>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</si>
  <si>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</si>
  <si>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</si>
  <si>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</si>
  <si>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</si>
  <si>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</si>
  <si>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</si>
  <si>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</si>
  <si>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</si>
  <si>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</si>
  <si>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</si>
  <si>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</si>
  <si>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</si>
  <si>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</si>
  <si>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</si>
  <si>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</si>
  <si>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</si>
  <si>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</si>
  <si>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</si>
  <si>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</si>
  <si>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</si>
  <si>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</si>
  <si>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</si>
  <si>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</si>
  <si>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</si>
  <si>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</si>
  <si>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</si>
  <si>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</si>
  <si>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</si>
  <si>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</si>
  <si>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</si>
  <si>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</si>
  <si>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</si>
  <si>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</si>
  <si>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</si>
  <si>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</si>
  <si>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</si>
  <si>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</si>
  <si>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</si>
  <si>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</si>
  <si>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</si>
  <si>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</si>
  <si>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</si>
  <si>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</si>
  <si>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</si>
  <si>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</si>
  <si>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</si>
  <si>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</si>
  <si>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</si>
  <si>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</si>
  <si>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</si>
  <si>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</si>
  <si>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</si>
  <si>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</si>
  <si>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</si>
  <si>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</si>
  <si>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</si>
  <si>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</si>
  <si>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</si>
  <si>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</si>
  <si>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</si>
  <si>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</si>
  <si>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</si>
  <si>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</si>
  <si>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</si>
  <si>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</si>
  <si>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</si>
  <si>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</si>
  <si>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</si>
  <si>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</si>
  <si>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</si>
  <si>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</si>
  <si>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</si>
  <si>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</si>
  <si>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</si>
  <si>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</si>
  <si>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</si>
  <si>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</si>
  <si>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</si>
  <si>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</si>
  <si>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</si>
  <si>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</si>
  <si>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</si>
  <si>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</si>
  <si>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</si>
  <si>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</si>
  <si>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</si>
  <si>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</si>
  <si>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</si>
  <si>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</si>
  <si>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</si>
  <si>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</si>
  <si>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</si>
  <si>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</si>
  <si>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</si>
  <si>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</si>
  <si>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</si>
  <si>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</si>
  <si>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</si>
  <si>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</si>
  <si>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</si>
  <si>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</si>
  <si>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</si>
  <si>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</si>
  <si>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</si>
  <si>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</si>
  <si>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</si>
  <si>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</si>
  <si>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</si>
  <si>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</si>
  <si>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</si>
  <si>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</si>
  <si>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</si>
  <si>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</si>
  <si>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</si>
  <si>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</si>
  <si>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</si>
  <si>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</si>
  <si>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</si>
  <si>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</si>
  <si>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</si>
  <si>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</si>
  <si>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</si>
  <si>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</si>
  <si>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</si>
  <si>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</si>
  <si>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</si>
  <si>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</si>
  <si>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</si>
  <si>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</si>
  <si>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</si>
  <si>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</si>
  <si>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</si>
  <si>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</si>
  <si>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</si>
  <si>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</si>
  <si>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</si>
  <si>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</si>
  <si>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</si>
  <si>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</si>
  <si>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</si>
  <si>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</si>
  <si>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</si>
  <si>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</si>
  <si>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</si>
  <si>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</si>
  <si>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</si>
  <si>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</si>
  <si>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</si>
  <si>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</si>
  <si>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</si>
  <si>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</si>
  <si>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</si>
  <si>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</si>
  <si>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</si>
  <si>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</si>
  <si>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</si>
  <si>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</si>
  <si>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</si>
  <si>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</si>
  <si>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</si>
  <si>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</si>
  <si>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</si>
  <si>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</si>
  <si>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</si>
  <si>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</si>
  <si>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</si>
  <si>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</si>
  <si>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</si>
  <si>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</si>
  <si>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</si>
  <si>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</si>
  <si>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</si>
  <si>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</si>
  <si>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</si>
  <si>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</si>
  <si>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</si>
  <si>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</si>
  <si>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</si>
  <si>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</si>
  <si>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</si>
  <si>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</si>
  <si>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</si>
  <si>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</si>
  <si>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</si>
  <si>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</si>
  <si>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</si>
  <si>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</si>
  <si>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</si>
  <si>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</si>
  <si>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</si>
  <si>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</si>
  <si>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</si>
  <si>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</si>
  <si>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</si>
  <si>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</si>
  <si>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</si>
  <si>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</si>
  <si>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</si>
  <si>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</si>
  <si>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</si>
  <si>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</si>
  <si>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</si>
  <si>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</si>
  <si>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</si>
  <si>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</si>
  <si>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</si>
  <si>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</si>
  <si>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</si>
  <si>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</si>
  <si>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</si>
  <si>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</si>
  <si>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</si>
  <si>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</si>
  <si>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</si>
  <si>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</si>
  <si>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</si>
  <si>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</si>
  <si>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</si>
  <si>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</si>
  <si>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</si>
  <si>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</si>
  <si>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</si>
  <si>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</si>
  <si>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</si>
  <si>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</si>
  <si>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</si>
  <si>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</si>
  <si>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</si>
  <si>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</si>
  <si>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</si>
  <si>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</si>
  <si>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</si>
  <si>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</si>
  <si>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</si>
  <si>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</si>
  <si>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</si>
  <si>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</si>
  <si>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</si>
  <si>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</si>
  <si>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</si>
  <si>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</si>
  <si>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</si>
  <si>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</si>
  <si>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</si>
  <si>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</si>
  <si>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</si>
  <si>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</si>
  <si>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</si>
  <si>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</si>
  <si>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</si>
  <si>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</si>
  <si>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</si>
  <si>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</si>
  <si>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</si>
  <si>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</si>
  <si>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</si>
  <si>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</si>
  <si>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</si>
  <si>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</si>
  <si>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</si>
  <si>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</si>
  <si>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</si>
  <si>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</si>
  <si>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</si>
  <si>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</si>
  <si>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</si>
  <si>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</si>
  <si>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</si>
  <si>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</si>
  <si>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</si>
  <si>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</si>
  <si>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</si>
  <si>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</si>
  <si>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</si>
  <si>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</si>
  <si>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</si>
  <si>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</si>
  <si>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</si>
  <si>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</si>
  <si>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</si>
  <si>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</si>
  <si>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</si>
  <si>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</si>
  <si>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</si>
  <si>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</si>
  <si>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</si>
  <si>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</si>
  <si>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</si>
  <si>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</si>
  <si>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</si>
  <si>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</si>
  <si>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</si>
  <si>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</si>
  <si>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</si>
  <si>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</si>
  <si>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</si>
  <si>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</si>
  <si>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</si>
  <si>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</si>
  <si>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</si>
  <si>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</si>
  <si>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</si>
  <si>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</si>
  <si>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</si>
  <si>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</si>
  <si>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</si>
  <si>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</si>
  <si>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</si>
  <si>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</si>
  <si>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</si>
  <si>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</si>
  <si>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</si>
  <si>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</si>
  <si>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</si>
  <si>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</si>
  <si>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</si>
  <si>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</si>
  <si>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</si>
  <si>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</si>
  <si>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</si>
  <si>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</si>
  <si>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</si>
  <si>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</si>
  <si>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</si>
  <si>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</si>
  <si>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</si>
  <si>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</si>
  <si>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</si>
  <si>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</si>
  <si>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</si>
  <si>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</si>
  <si>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</si>
  <si>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</si>
  <si>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</si>
  <si>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</si>
  <si>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</si>
  <si>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</si>
  <si>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</si>
  <si>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</si>
  <si>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</si>
  <si>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</si>
  <si>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</si>
  <si>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</si>
  <si>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</si>
  <si>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</si>
  <si>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</si>
  <si>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</si>
  <si>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</si>
  <si>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</si>
  <si>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</si>
  <si>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</si>
  <si>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</si>
  <si>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</si>
  <si>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</si>
  <si>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</si>
  <si>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</si>
  <si>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</si>
  <si>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</si>
  <si>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</si>
  <si>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</si>
  <si>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</si>
  <si>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</si>
  <si>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</si>
  <si>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</si>
  <si>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</si>
  <si>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</si>
  <si>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</si>
  <si>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</si>
  <si>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</si>
  <si>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</si>
  <si>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</si>
  <si>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</si>
  <si>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</si>
  <si>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</si>
  <si>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</si>
  <si>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</si>
  <si>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</si>
  <si>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</si>
  <si>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</si>
  <si>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</si>
  <si>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</si>
  <si>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</si>
  <si>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</si>
  <si>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</si>
  <si>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</si>
  <si>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</si>
  <si>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</si>
  <si>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</si>
  <si>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</si>
  <si>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</si>
  <si>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</si>
  <si>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</si>
  <si>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</si>
  <si>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</si>
  <si>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</si>
  <si>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</si>
  <si>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</si>
  <si>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</si>
  <si>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</si>
  <si>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</si>
  <si>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</si>
  <si>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</si>
  <si>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</si>
  <si>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</si>
  <si>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</si>
  <si>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</si>
  <si>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</si>
  <si>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</si>
  <si>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</si>
  <si>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</si>
  <si>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</si>
  <si>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</si>
  <si>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</si>
  <si>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</si>
  <si>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</si>
  <si>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</si>
  <si>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</si>
  <si>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</si>
  <si>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</si>
  <si>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</si>
  <si>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</si>
  <si>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</si>
  <si>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</si>
  <si>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</si>
  <si>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</si>
  <si>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</si>
  <si>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</si>
  <si>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</si>
  <si>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</si>
  <si>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</si>
  <si>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</si>
  <si>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</si>
  <si>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</si>
  <si>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</si>
  <si>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</si>
  <si>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</si>
  <si>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</si>
  <si>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</si>
  <si>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</si>
  <si>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</si>
  <si>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</si>
  <si>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</si>
  <si>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</si>
  <si>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</si>
  <si>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</si>
  <si>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</si>
  <si>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</si>
  <si>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</si>
  <si>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</si>
  <si>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</si>
  <si>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</si>
  <si>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</si>
  <si>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</si>
  <si>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</si>
  <si>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</si>
  <si>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</si>
  <si>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</si>
  <si>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</si>
  <si>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</si>
  <si>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</si>
  <si>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</si>
  <si>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</si>
  <si>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</si>
  <si>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</si>
  <si>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</si>
  <si>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</si>
  <si>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</si>
  <si>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</si>
  <si>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</si>
  <si>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</si>
  <si>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</si>
  <si>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</si>
  <si>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</si>
  <si>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</si>
  <si>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</si>
  <si>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</si>
  <si>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</si>
  <si>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</si>
  <si>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</si>
  <si>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</si>
  <si>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</si>
  <si>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</si>
  <si>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</si>
  <si>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</si>
  <si>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</si>
  <si>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</si>
  <si>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</si>
  <si>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</si>
  <si>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</si>
  <si>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</si>
  <si>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</si>
  <si>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</si>
  <si>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</si>
  <si>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</si>
  <si>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</si>
  <si>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</si>
  <si>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</si>
  <si>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</si>
  <si>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</si>
  <si>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</si>
  <si>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</si>
  <si>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</si>
  <si>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</si>
  <si>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</si>
  <si>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</si>
  <si>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</si>
  <si>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</si>
  <si>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</si>
  <si>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</si>
  <si>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</si>
  <si>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</si>
  <si>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</si>
  <si>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</si>
  <si>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</si>
  <si>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</si>
  <si>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</si>
  <si>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</si>
  <si>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</si>
  <si>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</si>
  <si>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</si>
  <si>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</si>
  <si>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</si>
  <si>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</si>
  <si>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</si>
  <si>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</si>
  <si>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</si>
  <si>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</si>
  <si>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</si>
  <si>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</si>
  <si>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</si>
  <si>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</si>
  <si>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</si>
  <si>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</si>
  <si>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</si>
  <si>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</si>
  <si>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</si>
  <si>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</si>
  <si>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</si>
  <si>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</si>
  <si>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</si>
  <si>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</si>
  <si>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</si>
  <si>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</si>
  <si>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</si>
  <si>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</si>
  <si>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</si>
  <si>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</si>
  <si>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</si>
  <si>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</si>
  <si>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</si>
  <si>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</si>
  <si>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</si>
  <si>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</si>
  <si>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</si>
  <si>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</si>
  <si>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</si>
  <si>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</si>
  <si>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</si>
  <si>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</si>
  <si>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</si>
  <si>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</si>
  <si>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</si>
  <si>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</si>
  <si>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</si>
  <si>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</si>
  <si>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</si>
  <si>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</si>
  <si>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</si>
  <si>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</si>
  <si>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</si>
  <si>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</si>
  <si>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</si>
  <si>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</si>
  <si>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</si>
  <si>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</si>
  <si>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</si>
  <si>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</si>
  <si>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</si>
  <si>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</si>
  <si>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</si>
  <si>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</si>
  <si>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</si>
  <si>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</si>
  <si>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</si>
  <si>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</si>
  <si>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</si>
  <si>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</si>
  <si>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</si>
  <si>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</si>
  <si>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</si>
  <si>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</si>
  <si>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</si>
  <si>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</si>
  <si>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</si>
  <si>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</si>
  <si>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</si>
  <si>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</si>
  <si>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</si>
  <si>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</si>
  <si>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</si>
  <si>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</si>
  <si>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</si>
  <si>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</si>
  <si>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</si>
  <si>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</si>
  <si>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</si>
  <si>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</si>
  <si>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</si>
  <si>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</si>
  <si>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</si>
  <si>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</si>
  <si>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</si>
  <si>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</si>
  <si>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</si>
  <si>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</si>
  <si>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</si>
  <si>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</si>
  <si>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</si>
  <si>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</si>
  <si>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</si>
  <si>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</si>
  <si>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</si>
  <si>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</si>
  <si>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</si>
  <si>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</si>
  <si>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</si>
  <si>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</si>
  <si>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</si>
  <si>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</si>
  <si>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</si>
  <si>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</si>
  <si>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</si>
  <si>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</si>
  <si>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</si>
  <si>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</si>
  <si>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</si>
  <si>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</si>
  <si>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</si>
  <si>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</si>
  <si>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</si>
  <si>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</si>
  <si>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</si>
  <si>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</si>
  <si>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</si>
  <si>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</si>
  <si>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</si>
  <si>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</si>
  <si>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</si>
  <si>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</si>
  <si>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</si>
  <si>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</si>
  <si>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</si>
  <si>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</si>
  <si>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</si>
  <si>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</si>
  <si>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</si>
  <si>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</si>
  <si>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</si>
  <si>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</si>
  <si>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</si>
  <si>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</si>
  <si>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</si>
  <si>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</si>
  <si>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</si>
  <si>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</si>
  <si>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</si>
  <si>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</si>
  <si>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</si>
  <si>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</si>
  <si>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</si>
  <si>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</si>
  <si>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</si>
  <si>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</si>
  <si>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</si>
  <si>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</si>
  <si>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</si>
  <si>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</si>
  <si>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</si>
  <si>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</si>
  <si>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</si>
  <si>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</si>
  <si>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</si>
  <si>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</si>
  <si>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</si>
  <si>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</si>
  <si>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</si>
  <si>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</si>
  <si>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</si>
  <si>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</si>
  <si>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</si>
  <si>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</si>
  <si>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</si>
  <si>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</si>
  <si>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</si>
  <si>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</si>
  <si>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</si>
  <si>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</si>
  <si>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</si>
  <si>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</si>
  <si>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</si>
  <si>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</si>
  <si>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</si>
  <si>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</si>
  <si>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</si>
  <si>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</si>
  <si>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</si>
  <si>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</si>
  <si>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</si>
  <si>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</si>
  <si>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</si>
  <si>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</si>
  <si>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</si>
  <si>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</si>
  <si>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</si>
  <si>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</si>
  <si>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</si>
  <si>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</si>
  <si>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</si>
  <si>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</si>
  <si>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</si>
  <si>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</si>
  <si>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</si>
  <si>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</si>
  <si>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</si>
  <si>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</si>
  <si>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</si>
  <si>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</si>
  <si>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</si>
  <si>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</si>
  <si>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</si>
  <si>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</si>
  <si>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</si>
  <si>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</si>
  <si>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</si>
  <si>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</si>
  <si>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</si>
  <si>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</si>
  <si>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</si>
  <si>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</si>
  <si>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</si>
  <si>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</si>
  <si>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</si>
  <si>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</si>
  <si>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</si>
  <si>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</si>
  <si>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</si>
  <si>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</si>
  <si>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</si>
  <si>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</si>
  <si>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</si>
  <si>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</si>
  <si>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</si>
  <si>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</si>
  <si>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</si>
  <si>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</si>
  <si>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</si>
  <si>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</si>
  <si>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</si>
  <si>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</si>
  <si>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</si>
  <si>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</si>
  <si>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</si>
  <si>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</si>
  <si>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</si>
  <si>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</si>
  <si>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</si>
  <si>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</si>
  <si>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</si>
  <si>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</si>
  <si>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</si>
  <si>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</si>
  <si>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</si>
  <si>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</si>
  <si>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</si>
  <si>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</si>
  <si>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</si>
  <si>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</si>
  <si>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</si>
  <si>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</si>
  <si>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</si>
  <si>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</si>
  <si>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</si>
  <si>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</si>
  <si>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</si>
  <si>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</si>
  <si>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</si>
  <si>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</si>
  <si>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</si>
  <si>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</si>
  <si>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</si>
  <si>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</si>
  <si>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</si>
  <si>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</si>
  <si>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</si>
  <si>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</si>
  <si>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</si>
  <si>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</si>
  <si>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</si>
  <si>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</si>
  <si>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</si>
  <si>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</si>
  <si>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</si>
  <si>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</si>
  <si>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</si>
  <si>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</si>
  <si>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</si>
  <si>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</si>
  <si>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</si>
  <si>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</si>
  <si>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</si>
  <si>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</si>
  <si>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</si>
  <si>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</si>
  <si>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</si>
  <si>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</si>
  <si>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</si>
  <si>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</si>
  <si>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</si>
  <si>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</si>
  <si>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</si>
  <si>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</si>
  <si>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</si>
  <si>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</si>
  <si>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</si>
  <si>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</si>
  <si>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</si>
  <si>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</si>
  <si>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</si>
  <si>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</si>
  <si>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</si>
  <si>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</si>
  <si>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</si>
  <si>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</si>
  <si>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</si>
  <si>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</si>
  <si>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</si>
  <si>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</si>
  <si>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</si>
  <si>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</si>
  <si>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</si>
  <si>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</si>
  <si>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</si>
  <si>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</si>
  <si>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</si>
  <si>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</si>
  <si>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</si>
  <si>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</si>
  <si>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</si>
  <si>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</si>
  <si>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</si>
  <si>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</si>
  <si>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</si>
  <si>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</si>
  <si>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</si>
  <si>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</si>
  <si>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</si>
  <si>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</si>
  <si>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</si>
  <si>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</si>
  <si>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</si>
  <si>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</si>
  <si>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</si>
  <si>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</si>
  <si>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</si>
  <si>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</si>
  <si>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</si>
  <si>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</si>
  <si>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</si>
  <si>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</si>
  <si>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</si>
  <si>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</si>
  <si>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</si>
  <si>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</si>
  <si>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</si>
  <si>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</si>
  <si>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</si>
  <si>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</si>
  <si>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</si>
  <si>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</si>
  <si>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</si>
  <si>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</si>
  <si>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</si>
  <si>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</si>
  <si>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</si>
  <si>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</si>
  <si>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</si>
  <si>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</si>
  <si>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</si>
  <si>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</si>
  <si>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</si>
  <si>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</si>
  <si>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</si>
  <si>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</si>
  <si>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</si>
  <si>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</si>
  <si>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</si>
  <si>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</si>
  <si>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</si>
  <si>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</si>
  <si>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</si>
  <si>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</si>
  <si>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</si>
  <si>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</si>
  <si>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</si>
  <si>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</si>
  <si>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</si>
  <si>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</si>
  <si>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</si>
  <si>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</si>
  <si>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</si>
  <si>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</si>
  <si>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</si>
  <si>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</si>
  <si>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</si>
  <si>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</si>
  <si>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</si>
  <si>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</si>
  <si>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</si>
  <si>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</si>
  <si>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</si>
  <si>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</si>
  <si>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</si>
  <si>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</si>
  <si>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</si>
  <si>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</si>
  <si>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</si>
  <si>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</si>
  <si>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</si>
  <si>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</si>
  <si>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</si>
  <si>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</si>
  <si>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</si>
  <si>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</si>
  <si>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</si>
  <si>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</si>
  <si>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</si>
  <si>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</si>
  <si>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</si>
  <si>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</si>
  <si>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</si>
  <si>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</si>
  <si>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</si>
  <si>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</si>
  <si>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</si>
  <si>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</si>
  <si>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</si>
  <si>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</si>
  <si>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</si>
  <si>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</si>
  <si>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</si>
  <si>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</si>
  <si>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</si>
  <si>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</si>
  <si>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</si>
  <si>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</si>
  <si>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</si>
  <si>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</si>
  <si>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</si>
  <si>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</si>
  <si>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</si>
  <si>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</si>
  <si>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</si>
  <si>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</si>
  <si>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</si>
  <si>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</si>
  <si>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</si>
  <si>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</si>
  <si>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</si>
  <si>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</si>
  <si>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</si>
  <si>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</si>
  <si>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</si>
  <si>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</si>
  <si>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</si>
  <si>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</si>
  <si>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</si>
  <si>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</si>
  <si>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</si>
  <si>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</si>
  <si>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</si>
  <si>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</si>
  <si>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</si>
  <si>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</si>
  <si>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</si>
  <si>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</si>
  <si>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</si>
  <si>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</si>
  <si>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</si>
  <si>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</si>
  <si>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</si>
  <si>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</si>
  <si>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</si>
  <si>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</si>
  <si>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</si>
  <si>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</si>
  <si>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</si>
  <si>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</si>
  <si>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</si>
  <si>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</si>
  <si>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</si>
  <si>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</si>
  <si>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</si>
  <si>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</si>
  <si>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</si>
  <si>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</si>
  <si>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</si>
  <si>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</si>
  <si>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</si>
  <si>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</si>
  <si>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</si>
  <si>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</si>
  <si>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</si>
  <si>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</si>
  <si>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</si>
  <si>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</si>
  <si>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</si>
  <si>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</si>
  <si>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</si>
  <si>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</si>
  <si>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</si>
  <si>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</si>
  <si>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</si>
  <si>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</si>
  <si>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</si>
  <si>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</si>
  <si>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</si>
  <si>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</si>
  <si>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</si>
  <si>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</si>
  <si>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</si>
  <si>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</si>
  <si>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</si>
  <si>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</si>
  <si>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</si>
  <si>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</si>
  <si>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</si>
  <si>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</si>
  <si>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</si>
  <si>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</si>
  <si>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</si>
  <si>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</si>
  <si>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</si>
  <si>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</si>
  <si>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</si>
  <si>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</si>
  <si>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</si>
  <si>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</si>
  <si>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</si>
  <si>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</si>
  <si>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</si>
  <si>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</si>
  <si>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</si>
  <si>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</si>
  <si>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</si>
  <si>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</si>
  <si>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</si>
  <si>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</si>
  <si>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</si>
  <si>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</si>
  <si>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</si>
  <si>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</si>
  <si>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</si>
  <si>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</si>
  <si>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</si>
  <si>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</si>
  <si>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</si>
  <si>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</si>
  <si>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</si>
  <si>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</si>
  <si>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</si>
  <si>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</si>
  <si>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</si>
  <si>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</si>
  <si>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</si>
  <si>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</si>
  <si>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</si>
  <si>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</si>
  <si>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</si>
  <si>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</si>
  <si>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</si>
  <si>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</si>
  <si>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</si>
  <si>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</si>
  <si>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</si>
  <si>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</si>
  <si>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</si>
  <si>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</si>
  <si>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</si>
  <si>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</si>
  <si>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</si>
  <si>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</si>
  <si>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</si>
  <si>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</si>
  <si>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</si>
  <si>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</si>
  <si>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</si>
  <si>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</si>
  <si>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</si>
  <si>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</si>
  <si>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</si>
  <si>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</si>
  <si>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</si>
  <si>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</si>
  <si>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</si>
  <si>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</si>
  <si>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</si>
  <si>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</si>
  <si>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</si>
  <si>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</si>
  <si>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</si>
  <si>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</si>
  <si>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</si>
  <si>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</si>
  <si>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</si>
  <si>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</si>
  <si>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</si>
  <si>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</si>
  <si>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</si>
  <si>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</si>
  <si>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</si>
  <si>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</si>
  <si>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</si>
  <si>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</si>
  <si>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</si>
  <si>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</si>
  <si>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</si>
  <si>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</si>
  <si>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</si>
  <si>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</si>
  <si>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</si>
  <si>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</si>
  <si>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</si>
  <si>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</si>
  <si>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</si>
  <si>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</si>
  <si>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</si>
  <si>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</si>
  <si>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</si>
  <si>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</si>
  <si>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</si>
  <si>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</si>
  <si>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</si>
  <si>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</si>
  <si>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</si>
  <si>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</si>
  <si>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</si>
  <si>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</si>
  <si>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</si>
  <si>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</si>
  <si>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</si>
  <si>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</si>
  <si>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</si>
  <si>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</si>
  <si>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</si>
  <si>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</si>
  <si>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</si>
  <si>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</si>
  <si>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</si>
  <si>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</si>
  <si>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</si>
  <si>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</si>
  <si>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</si>
  <si>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</si>
  <si>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</si>
  <si>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</si>
  <si>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</si>
  <si>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</si>
  <si>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</si>
  <si>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</si>
  <si>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</si>
  <si>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</si>
  <si>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</si>
  <si>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</si>
  <si>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</si>
  <si>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</si>
  <si>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</si>
  <si>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</si>
  <si>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</si>
  <si>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</si>
  <si>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</si>
  <si>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</si>
  <si>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</si>
  <si>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</si>
  <si>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</si>
  <si>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</si>
  <si>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</si>
  <si>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</si>
  <si>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</si>
  <si>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</si>
  <si>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</si>
  <si>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</si>
  <si>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</si>
  <si>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</si>
  <si>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</si>
  <si>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</si>
  <si>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</si>
  <si>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</si>
  <si>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</si>
  <si>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</si>
  <si>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</si>
  <si>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</si>
  <si>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</si>
  <si>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</si>
  <si>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</si>
  <si>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</si>
  <si>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</si>
  <si>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</si>
  <si>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</si>
  <si>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</si>
  <si>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</si>
  <si>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</si>
  <si>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</si>
  <si>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</si>
  <si>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</si>
  <si>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</si>
  <si>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</si>
  <si>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</si>
  <si>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</si>
  <si>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</si>
  <si>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</si>
  <si>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</si>
  <si>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</si>
  <si>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</si>
  <si>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</si>
  <si>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</si>
  <si>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</si>
  <si>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</si>
  <si>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</si>
  <si>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</si>
  <si>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</si>
  <si>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</si>
  <si>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</si>
  <si>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</si>
  <si>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</si>
  <si>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</si>
  <si>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</si>
  <si>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</si>
  <si>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</si>
  <si>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</si>
  <si>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</si>
  <si>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</si>
  <si>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</si>
  <si>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</si>
  <si>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</si>
  <si>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</si>
  <si>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</si>
  <si>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</si>
  <si>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</si>
  <si>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</si>
  <si>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</si>
  <si>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</si>
  <si>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</si>
  <si>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</si>
  <si>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</si>
  <si>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</si>
  <si>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</si>
  <si>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</si>
  <si>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</si>
  <si>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</si>
  <si>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</si>
  <si>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</si>
  <si>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</si>
  <si>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</si>
  <si>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</si>
  <si>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</si>
  <si>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</si>
  <si>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</si>
  <si>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</si>
  <si>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</si>
  <si>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</si>
  <si>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</si>
  <si>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</si>
  <si>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</si>
  <si>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</si>
  <si>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</si>
  <si>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</si>
  <si>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</si>
  <si>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</si>
  <si>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</si>
  <si>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</si>
  <si>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</si>
  <si>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</si>
  <si>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</si>
  <si>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</si>
  <si>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</si>
  <si>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</si>
  <si>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</si>
  <si>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</si>
  <si>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</si>
  <si>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</si>
  <si>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</si>
  <si>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</si>
  <si>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</si>
  <si>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</si>
  <si>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</si>
  <si>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</si>
  <si>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</si>
  <si>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</si>
  <si>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</si>
  <si>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</si>
  <si>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</si>
  <si>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</si>
  <si>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</si>
  <si>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</si>
  <si>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</si>
  <si>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</si>
  <si>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</si>
  <si>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</si>
  <si>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</si>
  <si>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</si>
  <si>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</si>
  <si>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</si>
  <si>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</si>
  <si>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</si>
  <si>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</si>
  <si>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</si>
  <si>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</si>
  <si>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</si>
  <si>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</si>
  <si>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</si>
  <si>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</si>
  <si>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</si>
  <si>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</si>
  <si>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</si>
  <si>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</si>
  <si>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</si>
  <si>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</si>
  <si>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</si>
  <si>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</si>
  <si>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</si>
  <si>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</si>
  <si>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</si>
  <si>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</si>
  <si>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</si>
  <si>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</si>
  <si>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</si>
  <si>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</si>
  <si>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</si>
  <si>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</si>
  <si>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</si>
  <si>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</si>
  <si>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</si>
  <si>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</si>
  <si>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</si>
  <si>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</si>
  <si>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</si>
  <si>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</si>
  <si>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</si>
  <si>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</si>
  <si>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</si>
  <si>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</si>
  <si>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</si>
  <si>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</si>
  <si>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</si>
  <si>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</si>
  <si>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</si>
  <si>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</si>
  <si>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</si>
  <si>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</si>
  <si>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</si>
  <si>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</si>
  <si>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</si>
  <si>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</si>
  <si>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</si>
  <si>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</si>
  <si>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</si>
  <si>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</si>
  <si>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</si>
  <si>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</si>
  <si>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</si>
  <si>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</si>
  <si>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</si>
  <si>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</si>
  <si>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</si>
  <si>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</si>
  <si>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</si>
  <si>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</si>
  <si>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</si>
  <si>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</si>
  <si>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</si>
  <si>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</si>
  <si>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</si>
  <si>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</si>
  <si>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</si>
  <si>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</si>
  <si>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</si>
  <si>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</si>
  <si>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</si>
  <si>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</si>
  <si>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</si>
  <si>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</si>
  <si>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</si>
  <si>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</si>
  <si>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</si>
  <si>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</si>
  <si>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</si>
  <si>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</si>
  <si>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</si>
  <si>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</si>
  <si>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</si>
  <si>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</si>
  <si>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</si>
  <si>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</si>
  <si>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</si>
  <si>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</si>
  <si>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</si>
  <si>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</si>
  <si>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</si>
  <si>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</si>
  <si>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</si>
  <si>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</si>
  <si>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</si>
  <si>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</si>
  <si>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</si>
  <si>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</si>
  <si>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</si>
  <si>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</si>
  <si>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</si>
  <si>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</si>
  <si>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</si>
  <si>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</si>
  <si>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</si>
  <si>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</si>
  <si>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</si>
  <si>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</si>
  <si>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</si>
  <si>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</si>
  <si>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</si>
  <si>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</si>
  <si>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</si>
  <si>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</si>
  <si>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</si>
  <si>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</si>
  <si>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</si>
  <si>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</si>
  <si>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</si>
  <si>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</si>
  <si>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</si>
  <si>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</si>
  <si>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</si>
  <si>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</si>
  <si>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</si>
  <si>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</si>
  <si>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</si>
  <si>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</si>
  <si>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</si>
  <si>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</si>
  <si>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</si>
  <si>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</si>
  <si>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</si>
  <si>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</si>
  <si>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</si>
  <si>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</si>
  <si>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</si>
  <si>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</si>
  <si>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</si>
  <si>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</si>
  <si>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</si>
  <si>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</si>
  <si>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</si>
  <si>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</si>
  <si>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</si>
  <si>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</si>
  <si>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</si>
  <si>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</si>
  <si>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</si>
  <si>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</si>
  <si>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</si>
  <si>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</si>
  <si>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</si>
  <si>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</si>
  <si>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</si>
  <si>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</si>
  <si>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</si>
  <si>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</si>
  <si>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</si>
  <si>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</si>
  <si>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</si>
  <si>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</si>
  <si>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</si>
  <si>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</si>
  <si>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</si>
  <si>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</si>
  <si>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</si>
  <si>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</si>
  <si>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</si>
  <si>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</si>
  <si>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</si>
  <si>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</si>
  <si>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</si>
  <si>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</si>
  <si>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</si>
  <si>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</si>
  <si>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</si>
  <si>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</si>
  <si>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</si>
  <si>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</si>
  <si>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</si>
  <si>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</si>
  <si>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</si>
  <si>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</si>
  <si>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</si>
  <si>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</si>
  <si>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</si>
  <si>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</si>
  <si>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</si>
  <si>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</si>
  <si>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</si>
  <si>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</si>
  <si>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</si>
  <si>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</si>
  <si>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</si>
  <si>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</si>
  <si>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</si>
  <si>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</si>
  <si>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</si>
  <si>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</si>
  <si>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</si>
  <si>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</si>
  <si>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</si>
  <si>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</si>
  <si>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</si>
  <si>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</si>
  <si>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</si>
  <si>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</si>
  <si>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</si>
  <si>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</si>
  <si>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</si>
  <si>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</si>
  <si>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</si>
  <si>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</si>
  <si>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</si>
  <si>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</si>
  <si>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</si>
  <si>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</si>
  <si>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</si>
  <si>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</si>
  <si>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</si>
  <si>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</si>
  <si>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</si>
  <si>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</si>
  <si>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</si>
  <si>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</si>
  <si>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</si>
  <si>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</si>
  <si>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</si>
  <si>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</si>
  <si>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</si>
  <si>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</si>
  <si>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</si>
  <si>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</si>
  <si>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</si>
  <si>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</si>
  <si>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</si>
  <si>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</si>
  <si>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</si>
  <si>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</si>
  <si>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</si>
  <si>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</si>
  <si>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</si>
  <si>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</si>
  <si>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</si>
  <si>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</si>
  <si>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</si>
  <si>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</si>
  <si>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</si>
  <si>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</si>
  <si>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</si>
  <si>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</si>
  <si>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</si>
  <si>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</si>
  <si>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</si>
  <si>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</si>
  <si>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</si>
  <si>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</si>
  <si>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</si>
  <si>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</si>
  <si>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</si>
  <si>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</si>
  <si>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</si>
  <si>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</si>
  <si>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</si>
  <si>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</si>
  <si>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</si>
  <si>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</si>
  <si>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</si>
  <si>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</si>
  <si>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</si>
  <si>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</si>
  <si>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</si>
  <si>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</si>
  <si>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</si>
  <si>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</si>
  <si>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</si>
  <si>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</si>
  <si>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</si>
  <si>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</si>
  <si>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</si>
  <si>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</si>
  <si>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</si>
  <si>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</si>
  <si>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</si>
  <si>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</si>
  <si>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</si>
  <si>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</si>
  <si>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</si>
  <si>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</si>
  <si>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</si>
  <si>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</si>
  <si>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</si>
  <si>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</si>
  <si>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</si>
  <si>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</si>
  <si>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</si>
  <si>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</si>
  <si>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</si>
  <si>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</si>
  <si>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</si>
  <si>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</si>
  <si>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</si>
  <si>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</si>
  <si>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</si>
  <si>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</si>
  <si>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</si>
  <si>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</si>
  <si>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</si>
  <si>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</si>
  <si>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</si>
  <si>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</si>
  <si>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</si>
  <si>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</si>
  <si>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</si>
  <si>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</si>
  <si>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</si>
  <si>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</si>
  <si>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</si>
  <si>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</si>
  <si>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</si>
  <si>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</si>
  <si>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</si>
  <si>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</si>
  <si>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</si>
  <si>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</si>
  <si>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</si>
  <si>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</si>
  <si>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</si>
  <si>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</si>
  <si>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</si>
  <si>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</si>
  <si>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</si>
  <si>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</si>
  <si>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</si>
  <si>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</si>
  <si>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</si>
  <si>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</si>
  <si>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</si>
  <si>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</si>
  <si>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</si>
  <si>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</si>
  <si>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</si>
  <si>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</si>
  <si>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</si>
  <si>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</si>
  <si>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</si>
  <si>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</si>
  <si>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</si>
  <si>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</si>
  <si>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</si>
  <si>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</si>
  <si>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</si>
  <si>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</si>
  <si>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</si>
  <si>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</si>
  <si>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</si>
  <si>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</si>
  <si>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</si>
  <si>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</si>
  <si>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</si>
  <si>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</si>
  <si>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</si>
  <si>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</si>
  <si>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</si>
  <si>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</si>
  <si>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</si>
  <si>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</si>
  <si>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</si>
  <si>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</si>
  <si>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</si>
  <si>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</si>
  <si>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</si>
  <si>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</si>
  <si>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</si>
  <si>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</si>
  <si>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</si>
  <si>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</si>
  <si>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</si>
  <si>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</si>
  <si>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</si>
  <si>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</si>
  <si>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</si>
  <si>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</si>
  <si>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</si>
  <si>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</si>
  <si>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</si>
  <si>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</si>
  <si>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</si>
  <si>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</si>
  <si>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</si>
  <si>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</si>
  <si>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</si>
  <si>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</si>
  <si>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</si>
  <si>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</si>
  <si>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</si>
  <si>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</si>
  <si>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</si>
  <si>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</si>
  <si>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</si>
  <si>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</si>
  <si>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</si>
  <si>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</si>
  <si>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</si>
  <si>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</si>
  <si>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</si>
  <si>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</si>
  <si>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</si>
  <si>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</si>
  <si>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</si>
  <si>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</si>
  <si>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</si>
  <si>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</si>
  <si>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</si>
  <si>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</si>
  <si>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</si>
  <si>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</si>
  <si>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</si>
  <si>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</si>
  <si>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</si>
  <si>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</si>
  <si>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</si>
  <si>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</si>
  <si>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</si>
  <si>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</si>
  <si>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</si>
  <si>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</si>
  <si>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</si>
  <si>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</si>
  <si>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</si>
  <si>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</si>
  <si>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</si>
  <si>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</si>
  <si>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</si>
  <si>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</si>
  <si>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</si>
  <si>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</si>
  <si>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</si>
  <si>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</si>
  <si>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</si>
  <si>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</si>
  <si>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</si>
  <si>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</si>
  <si>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</si>
  <si>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</si>
  <si>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</si>
  <si>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</si>
  <si>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</si>
  <si>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</si>
  <si>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</si>
  <si>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</si>
  <si>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</si>
  <si>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</si>
  <si>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</si>
  <si>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</si>
  <si>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</si>
  <si>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</si>
  <si>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</si>
  <si>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</si>
  <si>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</si>
  <si>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</si>
  <si>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</si>
  <si>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</si>
  <si>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</si>
  <si>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</si>
  <si>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</si>
  <si>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</si>
  <si>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</si>
  <si>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</si>
  <si>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</si>
  <si>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</si>
  <si>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</si>
  <si>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</si>
  <si>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</si>
  <si>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</si>
  <si>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</si>
  <si>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</si>
  <si>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</si>
  <si>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</si>
  <si>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</si>
  <si>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</si>
  <si>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</si>
  <si>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</si>
  <si>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</si>
  <si>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</si>
  <si>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</si>
  <si>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</si>
  <si>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</si>
  <si>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</si>
  <si>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</si>
  <si>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</si>
  <si>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</si>
  <si>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</si>
  <si>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</si>
  <si>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</si>
  <si>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</si>
  <si>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</si>
  <si>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</si>
  <si>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</si>
  <si>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</si>
  <si>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</si>
  <si>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</si>
  <si>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</si>
  <si>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</si>
  <si>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</si>
  <si>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</si>
  <si>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</si>
  <si>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</si>
  <si>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</si>
  <si>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</si>
  <si>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</si>
  <si>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</si>
  <si>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</si>
  <si>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</si>
  <si>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</si>
  <si>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</si>
  <si>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</si>
  <si>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</si>
  <si>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</si>
  <si>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</si>
  <si>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</si>
  <si>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</si>
  <si>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</si>
  <si>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</si>
  <si>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</si>
  <si>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</si>
  <si>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</si>
  <si>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</si>
  <si>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</si>
  <si>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</si>
  <si>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</si>
  <si>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</si>
  <si>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</si>
  <si>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</si>
  <si>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</si>
  <si>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</si>
  <si>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</si>
  <si>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</si>
  <si>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</si>
  <si>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</si>
  <si>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</si>
  <si>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</si>
  <si>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</si>
  <si>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</si>
  <si>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</si>
  <si>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</si>
  <si>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</si>
  <si>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</si>
  <si>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</si>
  <si>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</si>
  <si>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</si>
  <si>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</si>
  <si>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</si>
  <si>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</si>
  <si>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</si>
  <si>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</si>
  <si>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</si>
  <si>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</si>
  <si>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</si>
  <si>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</si>
  <si>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</si>
  <si>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</si>
  <si>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</si>
  <si>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</si>
  <si>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</si>
  <si>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</si>
  <si>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</si>
  <si>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</si>
  <si>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</si>
  <si>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</si>
  <si>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</si>
  <si>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</si>
  <si>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</si>
  <si>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</si>
  <si>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</si>
  <si>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</si>
  <si>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</si>
  <si>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</si>
  <si>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</si>
  <si>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</si>
  <si>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</si>
  <si>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</si>
  <si>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</si>
  <si>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</si>
  <si>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</si>
  <si>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</si>
  <si>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</si>
  <si>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</si>
  <si>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</si>
  <si>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</si>
  <si>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</si>
  <si>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</si>
  <si>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</si>
  <si>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</si>
  <si>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</si>
  <si>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</si>
  <si>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</si>
  <si>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</si>
  <si>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</si>
  <si>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</si>
  <si>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</si>
  <si>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</si>
  <si>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</si>
  <si>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</si>
  <si>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</si>
  <si>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</si>
  <si>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</si>
  <si>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</si>
  <si>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</si>
  <si>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</si>
  <si>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</si>
  <si>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</si>
  <si>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</si>
  <si>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</si>
  <si>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</si>
  <si>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</si>
  <si>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</si>
  <si>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</si>
  <si>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</si>
  <si>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</si>
  <si>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</si>
  <si>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</si>
  <si>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</si>
  <si>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</si>
  <si>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</si>
  <si>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</si>
  <si>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</si>
  <si>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</si>
  <si>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</si>
  <si>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</si>
  <si>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</si>
  <si>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</si>
  <si>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</si>
  <si>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</si>
  <si>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</si>
  <si>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</si>
  <si>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</si>
  <si>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</si>
  <si>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</si>
  <si>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</si>
  <si>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</si>
  <si>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</si>
  <si>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</si>
  <si>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</si>
  <si>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</si>
  <si>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</si>
  <si>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</si>
  <si>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</si>
  <si>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</si>
  <si>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</si>
  <si>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</si>
  <si>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</si>
  <si>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</si>
  <si>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</si>
  <si>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</si>
  <si>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</si>
  <si>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</si>
  <si>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</si>
  <si>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</si>
  <si>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</si>
  <si>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</si>
  <si>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</si>
  <si>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</si>
  <si>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</si>
  <si>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</si>
  <si>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</si>
  <si>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</si>
  <si>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</si>
  <si>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</si>
  <si>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</si>
  <si>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</si>
  <si>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</si>
  <si>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</si>
  <si>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</si>
  <si>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</si>
  <si>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</si>
  <si>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</si>
  <si>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</si>
  <si>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</si>
  <si>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</si>
  <si>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</si>
  <si>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</si>
  <si>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</si>
  <si>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</si>
  <si>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</si>
  <si>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</si>
  <si>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</si>
  <si>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</si>
  <si>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</si>
  <si>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</si>
  <si>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</si>
  <si>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</si>
  <si>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</si>
  <si>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</si>
  <si>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</si>
  <si>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</si>
  <si>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</si>
  <si>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</si>
  <si>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</si>
  <si>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</si>
  <si>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</si>
  <si>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</si>
  <si>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</si>
  <si>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</si>
  <si>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</si>
  <si>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</si>
  <si>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</si>
  <si>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</si>
  <si>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</si>
  <si>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</si>
  <si>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</si>
  <si>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</si>
  <si>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</si>
  <si>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</si>
  <si>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</si>
  <si>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</si>
  <si>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</si>
  <si>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</si>
  <si>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</si>
  <si>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</si>
  <si>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</si>
  <si>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</si>
  <si>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</si>
  <si>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</si>
  <si>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</si>
  <si>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</si>
  <si>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</si>
  <si>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</si>
  <si>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</si>
  <si>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</si>
  <si>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</si>
  <si>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</si>
  <si>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</si>
  <si>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</si>
  <si>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</si>
  <si>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</si>
  <si>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</si>
  <si>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</si>
  <si>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</si>
  <si>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</si>
  <si>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</si>
  <si>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</si>
  <si>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</si>
  <si>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</si>
  <si>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</si>
  <si>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</si>
  <si>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</si>
  <si>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</si>
  <si>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</si>
  <si>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</si>
  <si>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</si>
  <si>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</si>
  <si>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</si>
  <si>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</si>
  <si>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</si>
  <si>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</si>
  <si>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</si>
  <si>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</si>
  <si>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</si>
  <si>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</si>
  <si>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</si>
  <si>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</si>
  <si>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</si>
  <si>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</si>
  <si>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</si>
  <si>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</si>
  <si>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</si>
  <si>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</si>
  <si>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</si>
  <si>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</si>
  <si>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</si>
  <si>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</si>
  <si>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</si>
  <si>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</si>
  <si>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</si>
  <si>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</si>
  <si>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</si>
  <si>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</si>
  <si>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</si>
  <si>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</si>
  <si>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</si>
  <si>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</si>
  <si>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</si>
  <si>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</si>
  <si>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</si>
  <si>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</si>
  <si>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</si>
  <si>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</si>
  <si>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</si>
  <si>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</si>
  <si>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</si>
  <si>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</si>
  <si>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</si>
  <si>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</si>
  <si>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</si>
  <si>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</si>
  <si>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</si>
  <si>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</si>
  <si>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</si>
  <si>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</si>
  <si>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</si>
  <si>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</si>
  <si>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</si>
  <si>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</si>
  <si>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</si>
  <si>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</si>
  <si>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</si>
  <si>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</si>
  <si>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</si>
  <si>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</si>
  <si>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</si>
  <si>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</si>
  <si>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</si>
  <si>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</si>
  <si>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</si>
  <si>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</si>
  <si>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</si>
  <si>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</si>
  <si>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</si>
  <si>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</si>
  <si>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</si>
  <si>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</si>
  <si>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</si>
  <si>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</si>
  <si>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</si>
  <si>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</si>
  <si>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</si>
  <si>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</si>
  <si>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</si>
  <si>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</si>
  <si>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</si>
  <si>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</si>
  <si>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</si>
  <si>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</si>
  <si>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</si>
  <si>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</si>
  <si>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</si>
  <si>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</si>
  <si>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</si>
  <si>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</si>
  <si>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</si>
  <si>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</si>
  <si>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</si>
  <si>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</si>
  <si>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</si>
  <si>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</si>
  <si>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</si>
  <si>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</si>
  <si>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</si>
  <si>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</si>
  <si>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</si>
  <si>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</si>
  <si>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</si>
  <si>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</si>
  <si>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</si>
  <si>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</si>
  <si>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</si>
  <si>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</si>
  <si>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</si>
  <si>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</si>
  <si>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</si>
  <si>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</si>
  <si>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</si>
  <si>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</si>
  <si>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</si>
  <si>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</si>
  <si>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</si>
  <si>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</si>
  <si>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</si>
  <si>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</si>
  <si>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</si>
  <si>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</si>
  <si>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</si>
  <si>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</si>
  <si>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</si>
  <si>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</si>
  <si>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</si>
  <si>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</si>
  <si>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</si>
  <si>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</si>
  <si>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</si>
  <si>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</si>
  <si>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</si>
  <si>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</si>
  <si>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</si>
  <si>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</si>
  <si>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</si>
  <si>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</si>
  <si>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</si>
  <si>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</si>
  <si>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</si>
  <si>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</si>
  <si>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</si>
  <si>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</si>
  <si>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</si>
  <si>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</si>
  <si>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</si>
  <si>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</si>
  <si>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</si>
  <si>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</si>
  <si>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</si>
  <si>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</si>
  <si>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</si>
  <si>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</si>
  <si>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</si>
  <si>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</si>
  <si>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</si>
  <si>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</si>
  <si>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</si>
  <si>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</si>
  <si>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</si>
  <si>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</si>
  <si>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</si>
  <si>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</si>
  <si>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</si>
  <si>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</si>
  <si>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</si>
  <si>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</si>
  <si>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</si>
  <si>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</si>
  <si>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</si>
  <si>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</si>
  <si>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</si>
  <si>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</si>
  <si>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</si>
  <si>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</si>
  <si>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</si>
  <si>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</si>
  <si>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</si>
  <si>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</si>
  <si>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</si>
  <si>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</si>
  <si>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</si>
  <si>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</si>
  <si>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</si>
  <si>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</si>
  <si>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</si>
  <si>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</si>
  <si>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</si>
  <si>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</si>
  <si>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</si>
  <si>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</si>
  <si>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</si>
  <si>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</si>
  <si>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</si>
  <si>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</si>
  <si>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</si>
  <si>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</si>
  <si>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</si>
  <si>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</si>
  <si>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</si>
  <si>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</si>
  <si>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</si>
  <si>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</si>
  <si>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</si>
  <si>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</si>
  <si>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</si>
  <si>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</si>
  <si>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</si>
  <si>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</si>
  <si>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</si>
  <si>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</si>
  <si>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</si>
  <si>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</si>
  <si>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</si>
  <si>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</si>
  <si>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</si>
  <si>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</si>
  <si>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</si>
  <si>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</si>
  <si>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</si>
  <si>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</si>
  <si>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</si>
  <si>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</si>
  <si>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</si>
  <si>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</si>
  <si>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</si>
  <si>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</si>
  <si>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</si>
  <si>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</si>
  <si>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</si>
  <si>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</si>
  <si>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</si>
  <si>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</si>
  <si>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</si>
  <si>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</si>
  <si>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</si>
  <si>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</si>
  <si>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</si>
  <si>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</si>
  <si>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</si>
  <si>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</si>
  <si>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</si>
  <si>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</si>
  <si>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</si>
  <si>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</si>
  <si>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</si>
  <si>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</si>
  <si>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</si>
  <si>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</si>
  <si>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</si>
  <si>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</si>
  <si>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</si>
  <si>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</si>
  <si>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</si>
  <si>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</si>
  <si>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</si>
  <si>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</si>
  <si>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</si>
  <si>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</si>
  <si>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</si>
  <si>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</si>
  <si>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</si>
  <si>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</si>
  <si>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</si>
  <si>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</si>
  <si>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</si>
  <si>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</si>
  <si>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</si>
  <si>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</si>
  <si>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</si>
  <si>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</si>
  <si>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</si>
  <si>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</si>
  <si>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</si>
  <si>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</si>
  <si>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</si>
  <si>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</si>
  <si>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</si>
  <si>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</si>
  <si>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</si>
  <si>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</si>
  <si>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</si>
  <si>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</si>
  <si>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</si>
  <si>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</si>
  <si>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</si>
  <si>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</si>
  <si>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</si>
  <si>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</si>
  <si>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</si>
  <si>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</si>
  <si>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</si>
  <si>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</si>
  <si>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</si>
  <si>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</si>
  <si>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</si>
  <si>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</si>
  <si>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</si>
  <si>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</si>
  <si>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</si>
  <si>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</si>
  <si>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</si>
  <si>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</si>
  <si>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</si>
  <si>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</si>
  <si>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</si>
  <si>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</si>
  <si>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</si>
  <si>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</si>
  <si>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</si>
  <si>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</si>
  <si>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</si>
  <si>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</si>
  <si>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</si>
  <si>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</si>
  <si>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</si>
  <si>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</si>
  <si>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</si>
  <si>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</si>
  <si>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</si>
  <si>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</si>
  <si>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</si>
  <si>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</si>
  <si>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</si>
  <si>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</si>
  <si>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</si>
  <si>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</si>
  <si>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</si>
  <si>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</si>
  <si>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</si>
  <si>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</si>
  <si>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</si>
  <si>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</si>
  <si>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</si>
  <si>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</si>
  <si>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</si>
  <si>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</si>
  <si>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</si>
  <si>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</si>
  <si>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</si>
  <si>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</si>
  <si>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</si>
  <si>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</si>
  <si>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</si>
  <si>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</si>
  <si>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</si>
  <si>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</si>
  <si>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</si>
  <si>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</si>
  <si>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</si>
  <si>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</si>
  <si>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</si>
  <si>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</si>
  <si>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</si>
  <si>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</si>
  <si>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</si>
  <si>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</si>
  <si>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</si>
  <si>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</si>
  <si>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</si>
  <si>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</si>
  <si>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</si>
  <si>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</si>
  <si>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</si>
  <si>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</si>
  <si>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</si>
  <si>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</si>
  <si>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</si>
  <si>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</si>
  <si>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</si>
  <si>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</si>
  <si>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</si>
  <si>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</si>
  <si>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</si>
  <si>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</si>
  <si>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</si>
  <si>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</si>
  <si>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</si>
  <si>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</si>
  <si>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</si>
  <si>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</si>
  <si>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</si>
  <si>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</si>
  <si>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</si>
  <si>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</si>
  <si>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</si>
  <si>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</si>
  <si>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</si>
  <si>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</si>
  <si>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</si>
  <si>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</si>
  <si>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</si>
  <si>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</si>
  <si>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</si>
  <si>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</si>
  <si>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</si>
  <si>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</si>
  <si>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</si>
  <si>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</si>
  <si>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</si>
  <si>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</si>
  <si>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</si>
  <si>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</si>
  <si>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</si>
  <si>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</si>
  <si>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</si>
  <si>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</si>
  <si>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</si>
  <si>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</si>
  <si>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</si>
  <si>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</si>
  <si>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</si>
  <si>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</si>
  <si>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</si>
  <si>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</si>
  <si>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</si>
  <si>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</si>
  <si>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</si>
  <si>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</si>
  <si>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</si>
  <si>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</si>
  <si>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</si>
  <si>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</si>
  <si>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</si>
  <si>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</si>
  <si>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</si>
  <si>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</si>
  <si>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</si>
  <si>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</si>
  <si>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</si>
  <si>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</si>
  <si>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</si>
  <si>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</si>
  <si>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</si>
  <si>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</si>
  <si>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</si>
  <si>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</si>
  <si>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</si>
  <si>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</si>
  <si>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</si>
  <si>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</si>
  <si>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</si>
  <si>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</si>
  <si>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</si>
  <si>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</si>
  <si>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</si>
  <si>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</si>
  <si>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</si>
  <si>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</si>
  <si>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</si>
  <si>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</si>
  <si>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</si>
  <si>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</si>
  <si>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</si>
  <si>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</si>
  <si>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</si>
  <si>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</si>
  <si>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</si>
  <si>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</si>
  <si>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</si>
  <si>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</si>
  <si>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</si>
  <si>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</si>
  <si>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</si>
  <si>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</si>
  <si>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</si>
  <si>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</si>
  <si>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</si>
  <si>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</si>
  <si>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</si>
  <si>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</si>
  <si>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</si>
  <si>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</si>
  <si>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</si>
  <si>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</si>
  <si>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</si>
  <si>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</si>
  <si>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</si>
  <si>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</si>
  <si>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</si>
  <si>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</si>
  <si>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</si>
  <si>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</si>
  <si>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</si>
  <si>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</si>
  <si>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</si>
  <si>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</si>
  <si>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</si>
  <si>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</si>
  <si>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</si>
  <si>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</si>
  <si>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</si>
  <si>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</si>
  <si>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</si>
  <si>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</si>
  <si>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</si>
  <si>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</si>
  <si>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</si>
  <si>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</si>
  <si>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</si>
  <si>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</si>
  <si>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</si>
  <si>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</si>
  <si>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</si>
  <si>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</si>
  <si>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</si>
  <si>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</si>
  <si>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</si>
  <si>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</si>
  <si>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</si>
  <si>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</si>
  <si>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</si>
  <si>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</si>
  <si>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</si>
  <si>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</si>
  <si>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</si>
  <si>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</si>
  <si>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</si>
  <si>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</si>
  <si>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</si>
  <si>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</si>
  <si>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</si>
  <si>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</si>
  <si>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</si>
  <si>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</si>
  <si>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</si>
  <si>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</si>
  <si>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</si>
  <si>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</si>
  <si>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</si>
  <si>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</si>
  <si>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</si>
  <si>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</si>
  <si>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</si>
  <si>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</si>
  <si>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</si>
  <si>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</si>
  <si>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</si>
  <si>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</si>
  <si>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</si>
  <si>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</si>
  <si>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</si>
  <si>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</si>
  <si>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</si>
  <si>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</si>
  <si>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</si>
  <si>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</si>
  <si>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</si>
  <si>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</si>
  <si>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</si>
  <si>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</si>
  <si>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</si>
  <si>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</si>
  <si>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</si>
  <si>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</si>
  <si>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</si>
  <si>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</si>
  <si>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</si>
  <si>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</si>
  <si>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</si>
  <si>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</si>
  <si>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</si>
  <si>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</si>
  <si>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</si>
  <si>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</si>
  <si>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</si>
  <si>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</si>
  <si>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</si>
  <si>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</si>
  <si>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</si>
  <si>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</si>
  <si>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</si>
  <si>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</si>
  <si>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</si>
  <si>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</si>
  <si>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</si>
  <si>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</si>
  <si>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</si>
  <si>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</si>
  <si>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</si>
  <si>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</si>
  <si>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</si>
  <si>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</si>
  <si>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</si>
  <si>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</si>
  <si>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</si>
  <si>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</si>
  <si>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</si>
  <si>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</si>
  <si>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</si>
  <si>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</si>
  <si>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</si>
  <si>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</si>
  <si>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</si>
  <si>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</si>
  <si>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</si>
  <si>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</si>
  <si>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</si>
  <si>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</si>
  <si>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</si>
  <si>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</si>
  <si>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</si>
  <si>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</si>
  <si>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</si>
  <si>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</si>
  <si>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</si>
  <si>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</si>
  <si>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</si>
  <si>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</si>
  <si>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</si>
  <si>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</si>
  <si>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</si>
  <si>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</si>
  <si>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</si>
  <si>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</si>
  <si>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</si>
  <si>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</si>
  <si>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</si>
  <si>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</si>
  <si>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</si>
  <si>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</si>
  <si>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</si>
  <si>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</si>
  <si>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</si>
  <si>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</si>
  <si>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</si>
  <si>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</si>
  <si>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</si>
  <si>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</si>
  <si>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</si>
  <si>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</si>
  <si>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</si>
  <si>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</si>
  <si>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</si>
  <si>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</si>
  <si>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</si>
  <si>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</si>
  <si>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</si>
  <si>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</si>
  <si>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</si>
  <si>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</si>
  <si>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</si>
  <si>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</si>
  <si>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</si>
  <si>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</si>
  <si>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</si>
  <si>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</si>
  <si>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</si>
  <si>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</si>
  <si>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</si>
  <si>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</si>
  <si>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</si>
  <si>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</si>
  <si>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</si>
  <si>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</si>
  <si>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</si>
  <si>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</si>
  <si>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</si>
  <si>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</si>
  <si>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</si>
  <si>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</si>
  <si>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</si>
  <si>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</si>
  <si>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</si>
  <si>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</si>
  <si>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</si>
  <si>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</si>
  <si>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</si>
  <si>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</si>
  <si>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</si>
  <si>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</si>
  <si>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</si>
  <si>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</si>
  <si>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</si>
  <si>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</si>
  <si>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</si>
  <si>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</si>
  <si>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</si>
  <si>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</si>
  <si>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</si>
  <si>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</si>
  <si>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</si>
  <si>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</si>
  <si>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</si>
  <si>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</si>
  <si>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</si>
  <si>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</si>
  <si>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</si>
  <si>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</si>
  <si>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</si>
  <si>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</si>
  <si>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</si>
  <si>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</si>
  <si>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</si>
  <si>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</si>
  <si>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</si>
  <si>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</si>
  <si>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</si>
  <si>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</si>
  <si>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</si>
  <si>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</si>
  <si>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</si>
  <si>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</si>
  <si>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</si>
  <si>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</si>
  <si>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</si>
  <si>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</si>
  <si>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</si>
  <si>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</si>
  <si>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</si>
  <si>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</si>
  <si>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</si>
  <si>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</si>
  <si>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</si>
  <si>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</si>
  <si>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</si>
  <si>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</si>
  <si>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</si>
  <si>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</si>
  <si>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</si>
  <si>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</si>
  <si>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</si>
  <si>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</si>
  <si>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</si>
  <si>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</si>
  <si>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</si>
  <si>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</si>
  <si>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</si>
  <si>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</si>
  <si>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</si>
  <si>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</si>
  <si>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</si>
  <si>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</si>
  <si>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</si>
  <si>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</si>
  <si>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</si>
  <si>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</si>
  <si>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</si>
  <si>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</si>
  <si>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</si>
  <si>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</si>
  <si>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</si>
  <si>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</si>
  <si>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</si>
  <si>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</si>
  <si>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</si>
  <si>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</si>
  <si>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</si>
  <si>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</si>
  <si>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</si>
  <si>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</si>
  <si>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</si>
  <si>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</si>
  <si>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</si>
  <si>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</si>
  <si>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</si>
  <si>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</si>
  <si>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</si>
  <si>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</si>
  <si>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</si>
  <si>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</si>
  <si>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</si>
  <si>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</si>
  <si>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</si>
  <si>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</si>
  <si>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</si>
  <si>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</si>
  <si>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</si>
  <si>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</si>
  <si>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</si>
  <si>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</si>
  <si>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</si>
  <si>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</si>
  <si>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</si>
  <si>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</si>
  <si>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</si>
  <si>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</si>
  <si>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</si>
  <si>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</si>
  <si>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</si>
  <si>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</si>
  <si>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</si>
  <si>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</si>
  <si>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</si>
  <si>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</si>
  <si>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</si>
  <si>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</si>
  <si>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</si>
  <si>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</si>
  <si>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</si>
  <si>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</si>
  <si>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</si>
  <si>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</si>
  <si>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</si>
  <si>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</si>
  <si>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</si>
  <si>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</si>
  <si>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</si>
  <si>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</si>
  <si>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</si>
  <si>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</si>
  <si>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</si>
  <si>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</si>
  <si>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</si>
  <si>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</si>
  <si>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</si>
  <si>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</si>
  <si>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</si>
  <si>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</si>
  <si>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</si>
  <si>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</si>
  <si>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</si>
  <si>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</si>
  <si>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</si>
  <si>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</si>
  <si>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</si>
  <si>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</si>
  <si>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</si>
  <si>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</si>
  <si>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</si>
  <si>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</si>
  <si>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</si>
  <si>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</si>
  <si>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</si>
  <si>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</si>
  <si>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</si>
  <si>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</si>
  <si>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</si>
  <si>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</si>
  <si>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</si>
  <si>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</si>
  <si>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</si>
  <si>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</si>
  <si>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</si>
  <si>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</si>
  <si>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</si>
  <si>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</si>
  <si>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</si>
  <si>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</si>
  <si>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</si>
  <si>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</si>
  <si>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</si>
  <si>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</si>
  <si>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</si>
  <si>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</si>
  <si>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</si>
  <si>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</si>
  <si>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</si>
  <si>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</si>
  <si>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</si>
  <si>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</si>
  <si>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</si>
  <si>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</si>
  <si>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</si>
  <si>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</si>
  <si>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</si>
  <si>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</si>
  <si>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</si>
  <si>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</si>
  <si>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</si>
  <si>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</si>
  <si>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</si>
  <si>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</si>
  <si>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</si>
  <si>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</si>
  <si>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</si>
  <si>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</si>
  <si>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</si>
  <si>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</si>
  <si>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</si>
  <si>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</si>
  <si>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</si>
  <si>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</si>
  <si>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</si>
  <si>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</si>
  <si>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</si>
  <si>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</si>
  <si>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</si>
  <si>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</si>
  <si>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</si>
  <si>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</si>
  <si>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</si>
  <si>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</si>
  <si>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</si>
  <si>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</si>
  <si>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</si>
  <si>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</si>
  <si>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</si>
  <si>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</si>
  <si>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</si>
  <si>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</si>
  <si>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</si>
  <si>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</si>
  <si>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</si>
  <si>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</si>
  <si>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</si>
  <si>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</si>
  <si>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</si>
  <si>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</si>
  <si>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</si>
  <si>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</si>
  <si>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</si>
  <si>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</si>
  <si>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</si>
  <si>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</si>
  <si>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</si>
  <si>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</si>
  <si>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</si>
  <si>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</si>
  <si>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</si>
  <si>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</si>
  <si>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</si>
  <si>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</si>
  <si>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</si>
  <si>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</si>
  <si>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</si>
  <si>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</si>
  <si>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</si>
  <si>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</si>
  <si>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</si>
  <si>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</si>
  <si>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</si>
  <si>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</si>
  <si>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</si>
  <si>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</si>
  <si>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</si>
  <si>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</si>
  <si>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</si>
  <si>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</si>
  <si>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</si>
  <si>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</si>
  <si>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</si>
  <si>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</si>
  <si>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</si>
  <si>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</si>
  <si>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</si>
  <si>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</si>
  <si>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</si>
  <si>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</si>
  <si>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</si>
  <si>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</si>
  <si>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</si>
  <si>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</si>
  <si>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</si>
  <si>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</si>
  <si>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</si>
  <si>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</si>
  <si>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</si>
  <si>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</si>
  <si>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</si>
  <si>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</si>
  <si>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</si>
  <si>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</si>
  <si>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</si>
  <si>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</si>
  <si>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</si>
  <si>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</si>
  <si>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</si>
  <si>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</si>
  <si>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</si>
  <si>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</si>
  <si>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</si>
  <si>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</si>
  <si>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</si>
  <si>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</si>
  <si>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</si>
  <si>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</si>
  <si>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</si>
  <si>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</si>
  <si>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</si>
  <si>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</si>
  <si>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</si>
  <si>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</si>
  <si>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</si>
  <si>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</si>
  <si>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</si>
  <si>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</si>
  <si>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</si>
  <si>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</si>
  <si>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</si>
  <si>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</si>
  <si>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</si>
  <si>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</si>
  <si>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</si>
  <si>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</si>
  <si>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</si>
  <si>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</si>
  <si>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</si>
  <si>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</si>
  <si>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</si>
  <si>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</si>
  <si>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</si>
  <si>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</si>
  <si>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</si>
  <si>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</si>
  <si>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</si>
  <si>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</si>
  <si>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</si>
  <si>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</si>
  <si>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</si>
  <si>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</si>
  <si>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</si>
  <si>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</si>
  <si>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</si>
  <si>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</si>
  <si>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</si>
  <si>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</si>
  <si>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</si>
  <si>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</si>
  <si>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</si>
  <si>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</si>
  <si>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</si>
  <si>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</si>
  <si>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</si>
  <si>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</si>
  <si>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</si>
  <si>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</si>
  <si>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</si>
  <si>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</si>
  <si>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</si>
  <si>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</si>
  <si>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</si>
  <si>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</si>
  <si>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</si>
  <si>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</si>
  <si>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</si>
  <si>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</si>
  <si>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</si>
  <si>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</si>
  <si>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</si>
  <si>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</si>
  <si>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</si>
  <si>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</si>
  <si>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</si>
  <si>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</si>
  <si>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</si>
  <si>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</si>
  <si>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</si>
  <si>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</si>
  <si>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</si>
  <si>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</si>
  <si>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</si>
  <si>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</si>
  <si>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</si>
  <si>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</si>
  <si>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</si>
  <si>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</si>
  <si>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</si>
  <si>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</si>
  <si>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</si>
  <si>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</si>
  <si>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</si>
  <si>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</si>
  <si>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</si>
  <si>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</si>
  <si>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</si>
  <si>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</si>
  <si>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</si>
  <si>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</si>
  <si>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</si>
  <si>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</si>
  <si>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</si>
  <si>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</si>
  <si>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</si>
  <si>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</si>
  <si>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</si>
  <si>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</si>
  <si>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</si>
  <si>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</si>
  <si>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</si>
  <si>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</si>
  <si>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</si>
  <si>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</si>
  <si>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</si>
  <si>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</si>
  <si>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</si>
  <si>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</si>
  <si>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</si>
  <si>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</si>
  <si>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</si>
  <si>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</si>
  <si>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</si>
  <si>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</si>
  <si>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</si>
  <si>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</si>
  <si>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</si>
  <si>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</si>
  <si>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</si>
  <si>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</si>
  <si>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</si>
  <si>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</si>
  <si>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</si>
  <si>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</si>
  <si>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</si>
  <si>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</si>
  <si>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</si>
  <si>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</si>
  <si>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</si>
  <si>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</si>
  <si>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</si>
  <si>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</si>
  <si>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</si>
  <si>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</si>
  <si>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</si>
  <si>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</si>
  <si>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</si>
  <si>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</si>
  <si>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</si>
  <si>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</si>
  <si>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</si>
  <si>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</si>
  <si>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</si>
  <si>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</si>
  <si>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</si>
  <si>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</si>
  <si>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</si>
  <si>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</si>
  <si>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</si>
  <si>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</si>
  <si>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</si>
  <si>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</si>
  <si>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</si>
  <si>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</si>
  <si>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</si>
  <si>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</si>
  <si>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</si>
  <si>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</si>
  <si>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</si>
  <si>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</si>
  <si>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</si>
  <si>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</si>
  <si>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</si>
  <si>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</si>
  <si>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</si>
  <si>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</si>
  <si>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</si>
  <si>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</si>
  <si>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</si>
  <si>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</si>
  <si>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</si>
  <si>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</si>
  <si>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</si>
  <si>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</si>
  <si>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</si>
  <si>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</si>
  <si>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</si>
  <si>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</si>
  <si>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</si>
  <si>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</si>
  <si>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</si>
  <si>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</si>
  <si>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</si>
  <si>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</si>
  <si>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</si>
  <si>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</si>
  <si>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</si>
  <si>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</si>
  <si>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</si>
  <si>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</si>
  <si>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</si>
  <si>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</si>
  <si>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</si>
  <si>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</si>
  <si>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</si>
  <si>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</si>
  <si>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</si>
  <si>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</si>
  <si>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</si>
  <si>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</si>
  <si>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</si>
  <si>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</si>
  <si>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</si>
  <si>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</si>
  <si>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</si>
  <si>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</si>
  <si>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</si>
  <si>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</si>
  <si>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</si>
  <si>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</si>
  <si>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</si>
  <si>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</si>
  <si>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</si>
  <si>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</si>
  <si>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</si>
  <si>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</si>
  <si>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</si>
  <si>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</si>
  <si>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</si>
  <si>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</si>
  <si>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</si>
  <si>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</si>
  <si>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</si>
  <si>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</si>
  <si>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</si>
  <si>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</si>
  <si>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</si>
  <si>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</si>
  <si>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</si>
  <si>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</si>
  <si>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</si>
  <si>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</si>
  <si>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</si>
  <si>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</si>
  <si>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</si>
  <si>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</si>
  <si>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</si>
  <si>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</si>
  <si>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</si>
  <si>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</si>
  <si>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</si>
  <si>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</si>
  <si>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</si>
  <si>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</si>
  <si>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</si>
  <si>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</si>
  <si>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</si>
  <si>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</si>
  <si>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</si>
  <si>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</si>
  <si>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</si>
  <si>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</si>
  <si>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</si>
  <si>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</si>
  <si>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</si>
  <si>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</si>
  <si>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</si>
  <si>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</si>
  <si>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</si>
  <si>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</si>
  <si>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</si>
  <si>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</si>
  <si>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</si>
  <si>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</si>
  <si>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</si>
  <si>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</si>
  <si>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</si>
  <si>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</si>
  <si>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</si>
  <si>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</si>
  <si>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</si>
  <si>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</si>
  <si>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</si>
  <si>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</si>
  <si>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</si>
  <si>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</si>
  <si>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</si>
  <si>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</si>
  <si>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</si>
  <si>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</si>
  <si>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</si>
  <si>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</si>
  <si>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</si>
  <si>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</si>
  <si>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</si>
  <si>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</si>
  <si>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</si>
  <si>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</si>
  <si>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</si>
  <si>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</si>
  <si>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</si>
  <si>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</si>
  <si>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</si>
  <si>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</si>
  <si>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</si>
  <si>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</si>
  <si>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</si>
  <si>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</si>
  <si>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</si>
  <si>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</si>
  <si>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</si>
  <si>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</si>
  <si>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</si>
  <si>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</si>
  <si>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</si>
  <si>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</si>
  <si>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</si>
  <si>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</si>
  <si>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</si>
  <si>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</si>
  <si>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</si>
  <si>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</si>
  <si>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</si>
  <si>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</si>
  <si>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</si>
  <si>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</si>
  <si>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</si>
  <si>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</si>
  <si>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</si>
  <si>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</si>
  <si>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</si>
  <si>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</si>
  <si>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</si>
  <si>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</si>
  <si>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</si>
  <si>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</si>
  <si>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</si>
  <si>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</si>
  <si>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</si>
  <si>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</si>
  <si>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</si>
  <si>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</si>
  <si>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</si>
  <si>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</si>
  <si>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</si>
  <si>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</si>
  <si>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</si>
  <si>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</si>
  <si>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</si>
  <si>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</si>
  <si>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</si>
  <si>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</si>
  <si>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</si>
  <si>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</si>
  <si>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</si>
  <si>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</si>
  <si>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</si>
  <si>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</si>
  <si>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</si>
  <si>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</si>
  <si>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</si>
  <si>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</si>
  <si>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</si>
  <si>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</si>
  <si>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</si>
  <si>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</si>
  <si>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</si>
  <si>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</si>
  <si>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</si>
  <si>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</si>
  <si>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</si>
  <si>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</si>
  <si>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</si>
  <si>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</si>
  <si>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</si>
  <si>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</si>
  <si>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</si>
  <si>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</si>
  <si>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</si>
  <si>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</si>
  <si>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</si>
  <si>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</si>
  <si>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</si>
  <si>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</si>
  <si>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</si>
  <si>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</si>
  <si>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</si>
  <si>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</si>
  <si>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</si>
  <si>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</si>
  <si>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</si>
  <si>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</si>
  <si>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</si>
  <si>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</si>
  <si>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</si>
  <si>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</si>
  <si>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</si>
  <si>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</si>
  <si>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</si>
  <si>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</si>
  <si>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</si>
  <si>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</si>
  <si>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</si>
  <si>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</si>
  <si>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</si>
  <si>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</si>
  <si>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</si>
  <si>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</si>
  <si>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</si>
  <si>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</si>
  <si>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</si>
  <si>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</si>
  <si>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</si>
  <si>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</si>
  <si>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</si>
  <si>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</si>
  <si>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</si>
  <si>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</si>
  <si>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</si>
  <si>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</si>
  <si>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</si>
  <si>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</si>
  <si>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</si>
  <si>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</si>
  <si>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</si>
  <si>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</si>
  <si>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</si>
  <si>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</si>
  <si>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</si>
  <si>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</si>
  <si>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</si>
  <si>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</si>
  <si>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</si>
  <si>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</si>
  <si>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</si>
  <si>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</si>
  <si>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</si>
  <si>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</si>
  <si>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</si>
  <si>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</si>
  <si>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</si>
  <si>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</si>
  <si>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</si>
  <si>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</si>
  <si>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</si>
  <si>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</si>
  <si>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</si>
  <si>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</si>
  <si>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</si>
  <si>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</si>
  <si>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</si>
  <si>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</si>
  <si>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</si>
  <si>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</si>
  <si>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</si>
  <si>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</si>
  <si>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</si>
  <si>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</si>
  <si>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</si>
  <si>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</si>
  <si>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</si>
  <si>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</si>
  <si>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</si>
  <si>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</si>
  <si>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</si>
  <si>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</si>
  <si>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</si>
  <si>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</si>
  <si>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</si>
  <si>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</si>
  <si>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</si>
  <si>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</si>
  <si>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</si>
  <si>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</si>
  <si>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</si>
  <si>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</si>
  <si>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</si>
  <si>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</si>
  <si>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</si>
  <si>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</si>
  <si>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</si>
  <si>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</si>
  <si>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</si>
  <si>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</si>
  <si>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</si>
  <si>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</si>
  <si>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</si>
  <si>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</si>
  <si>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</si>
  <si>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</si>
  <si>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</si>
  <si>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</si>
  <si>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</si>
  <si>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</si>
  <si>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</si>
  <si>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</si>
  <si>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</si>
  <si>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</si>
  <si>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</si>
  <si>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</si>
  <si>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</si>
  <si>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</si>
  <si>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</si>
  <si>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</si>
  <si>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</si>
  <si>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</si>
  <si>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</si>
  <si>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</si>
  <si>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</si>
  <si>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</si>
  <si>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</si>
  <si>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</si>
  <si>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</si>
  <si>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</si>
  <si>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</si>
  <si>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</si>
  <si>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</si>
  <si>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</si>
  <si>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</si>
  <si>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</si>
  <si>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</si>
  <si>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</si>
  <si>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</si>
  <si>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</si>
  <si>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</si>
  <si>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</si>
  <si>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</si>
  <si>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</si>
  <si>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</si>
  <si>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</si>
  <si>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</si>
  <si>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</si>
  <si>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</si>
  <si>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</si>
  <si>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</si>
  <si>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</si>
  <si>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</si>
  <si>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</si>
  <si>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</si>
  <si>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</si>
  <si>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</si>
  <si>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</si>
  <si>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</si>
  <si>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</si>
  <si>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</si>
  <si>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</si>
  <si>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</si>
  <si>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</si>
  <si>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</si>
  <si>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</si>
  <si>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</si>
  <si>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</si>
  <si>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</si>
  <si>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</si>
  <si>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</si>
  <si>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</si>
  <si>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</si>
  <si>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</si>
  <si>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</si>
  <si>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</si>
  <si>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</si>
  <si>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</si>
  <si>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</si>
  <si>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</si>
  <si>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</si>
  <si>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</si>
  <si>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</si>
  <si>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</si>
  <si>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</si>
  <si>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</si>
  <si>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</si>
  <si>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</si>
  <si>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</si>
  <si>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</si>
  <si>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</si>
  <si>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</si>
  <si>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</si>
  <si>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</si>
  <si>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</si>
  <si>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</si>
  <si>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</si>
  <si>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</si>
  <si>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</si>
  <si>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</si>
  <si>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</si>
  <si>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</si>
  <si>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</si>
  <si>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</si>
  <si>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</si>
  <si>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</si>
  <si>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</si>
  <si>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</si>
  <si>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</si>
  <si>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</si>
  <si>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</si>
  <si>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</si>
  <si>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</si>
  <si>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</si>
  <si>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</si>
  <si>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</si>
  <si>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</si>
  <si>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</si>
  <si>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</si>
  <si>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</si>
  <si>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</si>
  <si>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</si>
  <si>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</si>
  <si>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</si>
  <si>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</si>
  <si>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</si>
  <si>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</si>
  <si>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</si>
  <si>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</si>
  <si>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</si>
  <si>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</si>
  <si>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</si>
  <si>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</si>
  <si>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</si>
  <si>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</si>
  <si>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</si>
  <si>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</si>
  <si>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</si>
  <si>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</si>
  <si>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</si>
  <si>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</si>
  <si>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</si>
  <si>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</si>
  <si>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</si>
  <si>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</si>
  <si>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</si>
  <si>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</si>
  <si>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</si>
  <si>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</si>
  <si>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</si>
  <si>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</si>
  <si>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</si>
  <si>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</si>
  <si>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</si>
  <si>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</si>
  <si>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</si>
  <si>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</si>
  <si>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</si>
  <si>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</si>
  <si>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</si>
  <si>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</si>
  <si>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</si>
  <si>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</si>
  <si>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</si>
  <si>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</si>
  <si>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</si>
  <si>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</si>
  <si>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</si>
  <si>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</si>
  <si>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</si>
  <si>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</si>
  <si>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</si>
  <si>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</si>
  <si>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</si>
  <si>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</si>
  <si>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</si>
  <si>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</si>
  <si>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</si>
  <si>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</si>
  <si>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</si>
  <si>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</si>
  <si>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</si>
  <si>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</si>
  <si>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</si>
  <si>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</si>
  <si>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</si>
  <si>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</si>
  <si>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</si>
  <si>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</si>
  <si>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</si>
  <si>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</si>
  <si>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</si>
  <si>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</si>
  <si>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</si>
  <si>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</si>
  <si>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</si>
  <si>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</si>
  <si>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</si>
  <si>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</si>
  <si>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</si>
  <si>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</si>
  <si>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</si>
  <si>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</si>
  <si>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</si>
  <si>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</si>
  <si>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</si>
  <si>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</si>
  <si>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</si>
  <si>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</si>
  <si>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</si>
  <si>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</si>
  <si>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</si>
  <si>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</si>
  <si>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</si>
  <si>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</si>
  <si>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</si>
  <si>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</si>
  <si>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</si>
  <si>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</si>
  <si>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</si>
  <si>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</si>
  <si>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</si>
  <si>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</si>
  <si>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</si>
  <si>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</si>
  <si>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</si>
  <si>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</si>
  <si>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</si>
  <si>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</si>
  <si>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</si>
  <si>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</si>
  <si>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</si>
  <si>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</si>
  <si>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</si>
  <si>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</si>
  <si>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</si>
  <si>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</si>
  <si>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</si>
  <si>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</si>
  <si>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</si>
  <si>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</si>
  <si>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</si>
  <si>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</si>
  <si>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</si>
  <si>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</si>
  <si>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</si>
  <si>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</si>
  <si>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</si>
  <si>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</si>
  <si>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</si>
  <si>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</si>
  <si>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</si>
  <si>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</si>
  <si>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</si>
  <si>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</si>
  <si>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</si>
  <si>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</si>
  <si>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</si>
  <si>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</si>
  <si>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</si>
  <si>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</si>
  <si>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</si>
  <si>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</si>
  <si>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</si>
  <si>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</si>
  <si>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</si>
  <si>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</si>
  <si>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</si>
  <si>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</si>
  <si>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</si>
  <si>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</si>
  <si>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</si>
  <si>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</si>
  <si>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</si>
  <si>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</si>
  <si>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</si>
  <si>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</si>
  <si>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</si>
  <si>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</si>
  <si>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</si>
  <si>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</si>
  <si>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</si>
  <si>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</si>
  <si>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</si>
  <si>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</si>
  <si>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</si>
  <si>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</si>
  <si>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</si>
  <si>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</si>
  <si>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</si>
  <si>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</si>
  <si>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</si>
  <si>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</si>
  <si>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</si>
  <si>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</si>
  <si>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</si>
  <si>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</si>
  <si>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</si>
  <si>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</si>
  <si>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</si>
  <si>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</si>
  <si>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</si>
  <si>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</si>
  <si>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</si>
  <si>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</si>
  <si>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</si>
  <si>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</si>
  <si>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</si>
  <si>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</si>
  <si>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</si>
  <si>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</si>
  <si>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</si>
  <si>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</si>
  <si>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</si>
  <si>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</si>
  <si>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</si>
  <si>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</si>
  <si>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</si>
  <si>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</si>
  <si>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</si>
  <si>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</si>
  <si>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</si>
  <si>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</si>
  <si>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</si>
  <si>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</si>
  <si>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</si>
  <si>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</si>
  <si>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</si>
  <si>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</si>
  <si>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</si>
  <si>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</si>
  <si>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</si>
  <si>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</si>
  <si>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</si>
  <si>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</si>
  <si>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</si>
  <si>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</si>
  <si>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</si>
  <si>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</si>
  <si>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</si>
  <si>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</si>
  <si>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</si>
  <si>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</si>
  <si>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</si>
  <si>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</si>
  <si>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</si>
  <si>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</si>
  <si>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</si>
  <si>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</si>
  <si>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</si>
  <si>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</si>
  <si>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</si>
  <si>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</si>
  <si>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</si>
  <si>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</si>
  <si>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</si>
  <si>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</si>
  <si>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</si>
  <si>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</si>
  <si>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</si>
  <si>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</si>
  <si>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</si>
  <si>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</si>
  <si>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</si>
  <si>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</si>
  <si>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</si>
  <si>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</si>
  <si>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</si>
  <si>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</si>
  <si>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</si>
  <si>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</si>
  <si>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</si>
  <si>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</si>
  <si>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</si>
  <si>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</si>
  <si>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</si>
  <si>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</si>
  <si>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</si>
  <si>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</si>
  <si>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</si>
  <si>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</si>
  <si>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</si>
  <si>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</si>
  <si>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</si>
  <si>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</si>
  <si>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</si>
  <si>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</si>
  <si>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</si>
  <si>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</si>
  <si>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</si>
  <si>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</si>
  <si>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</si>
  <si>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</si>
  <si>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</si>
  <si>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</si>
  <si>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</si>
  <si>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</si>
  <si>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</si>
  <si>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</si>
  <si>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</si>
  <si>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</si>
  <si>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</si>
  <si>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</si>
  <si>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</si>
  <si>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</si>
  <si>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</si>
  <si>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</si>
  <si>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</si>
  <si>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</si>
  <si>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</si>
  <si>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</si>
  <si>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</si>
  <si>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</si>
  <si>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</si>
  <si>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</si>
  <si>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</si>
  <si>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</si>
  <si>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</si>
  <si>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</si>
  <si>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</si>
  <si>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</si>
  <si>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</si>
  <si>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</si>
  <si>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</si>
  <si>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</si>
  <si>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</si>
  <si>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</si>
  <si>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</si>
  <si>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</si>
  <si>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</si>
  <si>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</si>
  <si>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</si>
  <si>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</si>
  <si>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</si>
  <si>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</si>
  <si>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</si>
  <si>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</si>
  <si>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</si>
  <si>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</si>
  <si>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</si>
  <si>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</si>
  <si>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</si>
  <si>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</si>
  <si>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</si>
  <si>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</si>
  <si>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</si>
  <si>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</si>
  <si>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</si>
  <si>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</si>
  <si>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</si>
  <si>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</si>
  <si>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</si>
  <si>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</si>
  <si>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</si>
  <si>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</si>
  <si>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</si>
  <si>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</si>
  <si>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</si>
  <si>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</si>
  <si>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</si>
  <si>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</si>
  <si>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</si>
  <si>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</si>
  <si>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</si>
  <si>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</si>
  <si>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</si>
  <si>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</si>
  <si>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</si>
  <si>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</si>
  <si>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</si>
  <si>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</si>
  <si>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</si>
  <si>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</si>
  <si>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</si>
  <si>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</si>
  <si>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</si>
  <si>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</si>
  <si>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</si>
  <si>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</si>
  <si>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</si>
  <si>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</si>
  <si>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</si>
  <si>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</si>
  <si>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</si>
  <si>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</si>
  <si>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</si>
  <si>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</si>
  <si>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</si>
  <si>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</si>
  <si>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</si>
  <si>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</si>
  <si>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</si>
  <si>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</si>
  <si>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</si>
  <si>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</si>
  <si>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</si>
  <si>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</si>
  <si>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</si>
  <si>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</si>
  <si>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</si>
  <si>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</si>
  <si>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</si>
  <si>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</si>
  <si>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</si>
  <si>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</si>
  <si>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</si>
  <si>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</si>
  <si>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</si>
  <si>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</si>
  <si>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</si>
  <si>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</si>
  <si>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</si>
  <si>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</si>
  <si>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</si>
  <si>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</si>
  <si>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</si>
  <si>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</si>
  <si>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</si>
  <si>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</si>
  <si>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</si>
  <si>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</si>
  <si>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</si>
  <si>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</si>
  <si>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</si>
  <si>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</si>
  <si>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</si>
  <si>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</si>
  <si>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</si>
  <si>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</si>
  <si>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</si>
  <si>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</si>
  <si>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</si>
  <si>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</si>
  <si>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</si>
  <si>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</si>
  <si>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</si>
  <si>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</si>
  <si>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</si>
  <si>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</si>
  <si>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</si>
  <si>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</si>
  <si>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</si>
  <si>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</si>
  <si>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</si>
  <si>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</si>
  <si>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</si>
  <si>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</si>
  <si>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</si>
  <si>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</si>
  <si>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</si>
  <si>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</si>
  <si>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</si>
  <si>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</si>
  <si>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</si>
  <si>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</si>
  <si>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</si>
  <si>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</si>
  <si>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</si>
  <si>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</si>
  <si>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</si>
  <si>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</si>
  <si>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</si>
  <si>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</si>
  <si>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</si>
  <si>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</si>
  <si>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</si>
  <si>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</si>
  <si>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</si>
  <si>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</si>
  <si>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</si>
  <si>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</si>
  <si>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</si>
  <si>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</si>
  <si>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</si>
  <si>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</si>
  <si>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</si>
  <si>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</si>
  <si>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</si>
  <si>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</si>
  <si>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</si>
  <si>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</si>
  <si>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</si>
  <si>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</si>
  <si>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</si>
  <si>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</si>
  <si>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</si>
  <si>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</si>
  <si>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</si>
  <si>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</si>
  <si>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</si>
  <si>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</si>
  <si>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</si>
  <si>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</si>
  <si>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</si>
  <si>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</si>
  <si>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</si>
  <si>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</si>
  <si>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</si>
  <si>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</si>
  <si>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</si>
  <si>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</si>
  <si>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</si>
  <si>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</si>
  <si>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</si>
  <si>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</si>
  <si>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</si>
  <si>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</si>
  <si>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</si>
  <si>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</si>
  <si>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</si>
  <si>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</si>
  <si>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</si>
  <si>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</si>
  <si>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</si>
  <si>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</si>
  <si>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</si>
  <si>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</si>
  <si>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</si>
  <si>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</si>
  <si>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</si>
  <si>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</si>
  <si>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</si>
  <si>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</si>
  <si>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</si>
  <si>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</si>
  <si>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</si>
  <si>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</si>
  <si>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</si>
  <si>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</si>
  <si>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</si>
  <si>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</si>
  <si>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</si>
  <si>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</si>
  <si>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</si>
  <si>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</si>
  <si>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</si>
  <si>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</si>
  <si>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</si>
  <si>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</si>
  <si>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</si>
  <si>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</si>
  <si>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</si>
  <si>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</si>
  <si>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</si>
  <si>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</si>
  <si>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</si>
  <si>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</si>
  <si>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</si>
  <si>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</si>
  <si>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</si>
  <si>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</si>
  <si>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</si>
  <si>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</si>
  <si>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</si>
  <si>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</si>
  <si>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</si>
  <si>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</si>
  <si>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</si>
  <si>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</si>
  <si>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</si>
  <si>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</si>
  <si>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</si>
  <si>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</si>
  <si>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</si>
  <si>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</si>
  <si>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</si>
  <si>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</si>
  <si>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</si>
  <si>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</si>
  <si>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</si>
  <si>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</si>
  <si>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</si>
  <si>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</si>
  <si>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</si>
  <si>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</si>
  <si>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</si>
  <si>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</si>
  <si>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</si>
  <si>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</si>
  <si>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</si>
  <si>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</si>
  <si>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</si>
  <si>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</si>
  <si>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</si>
  <si>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</si>
  <si>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</si>
  <si>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</si>
  <si>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</si>
  <si>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</si>
  <si>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</si>
  <si>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</si>
  <si>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</si>
  <si>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</si>
  <si>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</si>
  <si>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</si>
  <si>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</si>
  <si>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</si>
  <si>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</si>
  <si>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</si>
  <si>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</si>
  <si>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</si>
  <si>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</si>
  <si>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</si>
  <si>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</si>
  <si>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</si>
  <si>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</si>
  <si>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</si>
  <si>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</si>
  <si>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</si>
  <si>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</si>
  <si>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</si>
  <si>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</si>
  <si>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</si>
  <si>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</si>
  <si>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</si>
  <si>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</si>
  <si>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</si>
  <si>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</si>
  <si>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</si>
  <si>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</si>
  <si>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</si>
  <si>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</si>
  <si>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</si>
  <si>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</si>
  <si>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</si>
  <si>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</si>
  <si>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</si>
  <si>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</si>
  <si>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</si>
  <si>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</si>
  <si>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</si>
  <si>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</si>
  <si>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</si>
  <si>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</si>
  <si>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</si>
  <si>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</si>
  <si>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</si>
  <si>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</si>
  <si>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</si>
  <si>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</si>
  <si>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</si>
  <si>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</si>
  <si>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</si>
  <si>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</si>
  <si>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</si>
  <si>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</si>
  <si>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</si>
  <si>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</si>
  <si>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</si>
  <si>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</si>
  <si>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</si>
  <si>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</si>
  <si>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</si>
  <si>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</si>
  <si>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</si>
  <si>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</si>
  <si>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</si>
  <si>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</si>
  <si>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</si>
  <si>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</si>
  <si>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</si>
  <si>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</si>
  <si>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</si>
  <si>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</si>
  <si>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</si>
  <si>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</si>
  <si>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</si>
  <si>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</si>
  <si>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</si>
  <si>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</si>
  <si>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</si>
  <si>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</si>
  <si>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</si>
  <si>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</si>
  <si>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</si>
  <si>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</si>
  <si>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</si>
  <si>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</si>
  <si>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</si>
  <si>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</si>
  <si>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</si>
  <si>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</si>
  <si>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</si>
  <si>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</si>
  <si>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</si>
  <si>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</si>
  <si>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</si>
  <si>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</si>
  <si>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</si>
  <si>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</si>
  <si>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</si>
  <si>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</si>
  <si>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</si>
  <si>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</si>
  <si>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</si>
  <si>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</si>
  <si>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</si>
  <si>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</si>
  <si>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</si>
  <si>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</si>
  <si>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</si>
  <si>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</si>
  <si>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</si>
  <si>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</si>
  <si>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</si>
  <si>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</si>
  <si>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</si>
  <si>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</si>
  <si>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</si>
  <si>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</si>
  <si>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</si>
  <si>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</si>
  <si>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</si>
  <si>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</si>
  <si>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</si>
  <si>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</si>
  <si>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</si>
  <si>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</si>
  <si>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</si>
  <si>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</si>
  <si>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</si>
  <si>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</si>
  <si>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</si>
  <si>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</si>
  <si>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</si>
  <si>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</si>
  <si>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</si>
  <si>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</si>
  <si>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</si>
  <si>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</si>
  <si>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</si>
  <si>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</si>
  <si>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</si>
  <si>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</si>
  <si>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</si>
  <si>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</si>
  <si>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</si>
  <si>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</si>
  <si>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</si>
  <si>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</si>
  <si>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</si>
  <si>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</si>
  <si>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</si>
  <si>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</si>
  <si>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</si>
  <si>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</si>
  <si>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</si>
  <si>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</si>
  <si>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</si>
  <si>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</si>
  <si>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</si>
  <si>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</si>
  <si>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</si>
  <si>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</si>
  <si>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</si>
  <si>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</si>
  <si>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</si>
  <si>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</si>
  <si>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</si>
  <si>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</si>
  <si>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</si>
  <si>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</si>
  <si>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</si>
  <si>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</si>
  <si>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</si>
  <si>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</si>
  <si>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</si>
  <si>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</si>
  <si>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</si>
  <si>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</si>
  <si>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</si>
  <si>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</si>
  <si>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</si>
  <si>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</si>
  <si>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</si>
  <si>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</si>
  <si>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</si>
  <si>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</si>
  <si>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</si>
  <si>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</si>
  <si>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</si>
  <si>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</si>
  <si>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</si>
  <si>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</si>
  <si>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</si>
  <si>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</si>
  <si>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</si>
  <si>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</si>
  <si>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</si>
  <si>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</si>
  <si>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</si>
  <si>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</si>
  <si>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</si>
  <si>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</si>
  <si>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</si>
  <si>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</si>
  <si>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</si>
  <si>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</si>
  <si>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</si>
  <si>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</si>
  <si>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</si>
  <si>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</si>
  <si>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</si>
  <si>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</si>
  <si>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</si>
  <si>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</si>
  <si>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</si>
  <si>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</si>
  <si>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</si>
  <si>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</si>
  <si>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</si>
  <si>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</si>
  <si>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</si>
  <si>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</si>
  <si>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</si>
  <si>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</si>
  <si>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</si>
  <si>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</si>
  <si>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</si>
  <si>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</si>
  <si>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</si>
  <si>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</si>
  <si>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</si>
  <si>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</si>
  <si>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</si>
  <si>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</si>
  <si>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</si>
  <si>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</si>
  <si>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</si>
  <si>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</si>
  <si>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</si>
  <si>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</si>
  <si>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</si>
  <si>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</si>
  <si>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</si>
  <si>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</si>
  <si>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</si>
  <si>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</si>
  <si>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</si>
  <si>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</si>
  <si>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</si>
  <si>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</si>
  <si>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</si>
  <si>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</si>
  <si>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</si>
  <si>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</si>
  <si>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</si>
  <si>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</si>
  <si>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</si>
  <si>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</si>
  <si>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</si>
  <si>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</si>
  <si>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</si>
  <si>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</si>
  <si>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</si>
  <si>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</si>
  <si>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</si>
  <si>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</si>
  <si>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</si>
  <si>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</si>
  <si>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</si>
  <si>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</si>
  <si>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</si>
  <si>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</si>
  <si>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</si>
  <si>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</si>
  <si>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</si>
  <si>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</si>
  <si>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</si>
  <si>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</si>
  <si>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</si>
  <si>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</si>
  <si>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</si>
  <si>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</si>
  <si>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</si>
  <si>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</si>
  <si>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</si>
  <si>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</si>
  <si>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</si>
  <si>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</si>
  <si>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</si>
  <si>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</si>
  <si>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</si>
  <si>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</si>
  <si>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</si>
  <si>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</si>
  <si>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</si>
  <si>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</si>
  <si>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</si>
  <si>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</si>
  <si>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</si>
  <si>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</si>
  <si>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</si>
  <si>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</si>
  <si>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</si>
  <si>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</si>
  <si>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</si>
  <si>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</si>
  <si>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</si>
  <si>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</si>
  <si>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</si>
  <si>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</si>
  <si>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</si>
  <si>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</si>
  <si>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</si>
  <si>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</si>
  <si>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</si>
  <si>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</si>
  <si>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</si>
  <si>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</si>
  <si>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</si>
  <si>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</si>
  <si>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</si>
  <si>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</si>
  <si>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</si>
  <si>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</si>
  <si>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</si>
  <si>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</si>
  <si>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</si>
  <si>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</si>
  <si>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</si>
  <si>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</si>
  <si>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</si>
  <si>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</si>
  <si>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</si>
  <si>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</si>
  <si>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</si>
  <si>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</si>
  <si>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</si>
  <si>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</si>
  <si>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</si>
  <si>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</si>
  <si>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</si>
  <si>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</si>
  <si>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</si>
  <si>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</si>
  <si>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</si>
  <si>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</si>
  <si>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</si>
  <si>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</si>
  <si>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</si>
  <si>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</si>
  <si>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</si>
  <si>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</si>
  <si>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</si>
  <si>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</si>
  <si>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</si>
  <si>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</si>
  <si>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</si>
  <si>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</si>
  <si>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</si>
  <si>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</si>
  <si>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</si>
  <si>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</si>
  <si>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</si>
  <si>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</si>
  <si>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</si>
  <si>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</si>
  <si>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</si>
  <si>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</si>
  <si>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</si>
  <si>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</si>
  <si>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</si>
  <si>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</si>
  <si>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</si>
  <si>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</si>
  <si>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</si>
  <si>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</si>
  <si>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</si>
  <si>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</si>
  <si>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</si>
  <si>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</si>
  <si>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</si>
  <si>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</si>
  <si>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</si>
  <si>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</si>
  <si>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</si>
  <si>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</si>
  <si>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</si>
  <si>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</si>
  <si>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</si>
  <si>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</si>
  <si>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</si>
  <si>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</si>
  <si>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</si>
  <si>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</si>
  <si>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</si>
  <si>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</si>
  <si>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</si>
  <si>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</si>
  <si>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</si>
  <si>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</si>
  <si>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</si>
  <si>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</si>
  <si>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</si>
  <si>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</si>
  <si>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</si>
  <si>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</si>
  <si>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</si>
  <si>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</si>
  <si>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</si>
  <si>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</si>
  <si>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</si>
  <si>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</si>
  <si>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</si>
  <si>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</si>
  <si>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</si>
  <si>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</si>
  <si>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</si>
  <si>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</si>
  <si>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</si>
  <si>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</si>
  <si>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</si>
  <si>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</si>
  <si>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</si>
  <si>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</si>
  <si>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</si>
  <si>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</si>
  <si>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</si>
  <si>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</si>
  <si>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</si>
  <si>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</si>
  <si>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</si>
  <si>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</si>
  <si>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</si>
  <si>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</si>
  <si>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</si>
  <si>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</si>
  <si>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</si>
  <si>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</si>
  <si>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</si>
  <si>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</si>
  <si>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</si>
  <si>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</si>
  <si>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</si>
  <si>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</si>
  <si>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</si>
  <si>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</si>
  <si>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</si>
  <si>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</si>
  <si>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</si>
  <si>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</si>
  <si>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</si>
  <si>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</si>
  <si>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</si>
  <si>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</si>
  <si>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</si>
  <si>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</si>
  <si>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</si>
  <si>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</si>
  <si>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</si>
  <si>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</si>
  <si>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</si>
  <si>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</si>
  <si>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</si>
  <si>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</si>
  <si>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</si>
  <si>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</si>
  <si>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</si>
  <si>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</si>
  <si>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</si>
  <si>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</si>
  <si>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</si>
  <si>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</si>
  <si>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</si>
  <si>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</si>
  <si>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</si>
  <si>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</si>
  <si>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</si>
  <si>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</si>
  <si>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</si>
  <si>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</si>
  <si>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</si>
  <si>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</si>
  <si>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</si>
  <si>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</si>
  <si>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</si>
  <si>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</si>
  <si>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</si>
  <si>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</si>
  <si>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</si>
  <si>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</si>
  <si>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</si>
  <si>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</si>
  <si>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</si>
  <si>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</si>
  <si>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</si>
  <si>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</si>
  <si>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</si>
  <si>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</si>
  <si>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</si>
  <si>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</si>
  <si>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</si>
  <si>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</si>
  <si>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</si>
  <si>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</si>
  <si>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</si>
  <si>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</si>
  <si>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</si>
  <si>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</si>
  <si>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</si>
  <si>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</si>
  <si>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</si>
  <si>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</si>
  <si>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</si>
  <si>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</si>
  <si>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</si>
  <si>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</si>
  <si>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</si>
  <si>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</si>
  <si>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</si>
  <si>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</si>
  <si>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</si>
  <si>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</si>
  <si>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</si>
  <si>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</si>
  <si>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</si>
  <si>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</si>
  <si>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</si>
  <si>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</si>
  <si>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</si>
  <si>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</si>
  <si>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</si>
  <si>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</si>
  <si>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</si>
  <si>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</si>
  <si>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</si>
  <si>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</si>
  <si>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</si>
  <si>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</si>
  <si>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</si>
  <si>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</si>
  <si>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</si>
  <si>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</si>
  <si>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</si>
  <si>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</si>
  <si>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</si>
  <si>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</si>
  <si>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</si>
  <si>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</si>
  <si>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</si>
  <si>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</si>
  <si>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</si>
  <si>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</si>
  <si>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</si>
  <si>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</si>
  <si>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</si>
  <si>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</si>
  <si>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</si>
  <si>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</si>
  <si>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</si>
  <si>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</si>
  <si>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</si>
  <si>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</si>
  <si>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</si>
  <si>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</si>
  <si>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</si>
  <si>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</si>
  <si>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</si>
  <si>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</si>
  <si>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</si>
  <si>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</si>
  <si>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</si>
  <si>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</si>
  <si>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</si>
  <si>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</si>
  <si>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</si>
  <si>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</si>
  <si>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</si>
  <si>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</si>
  <si>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</si>
  <si>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</si>
  <si>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</si>
  <si>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</si>
  <si>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</si>
  <si>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</si>
  <si>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</si>
  <si>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</si>
  <si>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</si>
  <si>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</si>
  <si>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</si>
  <si>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</si>
  <si>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</si>
  <si>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</si>
  <si>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</si>
  <si>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</si>
  <si>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</si>
  <si>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</si>
  <si>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</si>
  <si>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</si>
  <si>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</si>
  <si>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</si>
  <si>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</si>
  <si>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</si>
  <si>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</si>
  <si>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</si>
  <si>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</si>
  <si>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</si>
  <si>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</si>
  <si>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</si>
  <si>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</si>
  <si>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</si>
  <si>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</si>
  <si>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</si>
  <si>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</si>
  <si>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</si>
  <si>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</si>
  <si>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</si>
  <si>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</si>
  <si>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</si>
  <si>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</si>
  <si>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</si>
  <si>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</si>
  <si>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</si>
  <si>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</si>
  <si>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</si>
  <si>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</si>
  <si>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</si>
  <si>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</si>
  <si>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</si>
  <si>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</si>
  <si>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</si>
  <si>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</si>
  <si>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</si>
  <si>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</si>
  <si>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</si>
  <si>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</si>
  <si>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</si>
  <si>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</si>
  <si>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</si>
  <si>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</si>
  <si>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</si>
  <si>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</si>
  <si>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</si>
  <si>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</si>
  <si>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</si>
  <si>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</si>
  <si>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</si>
  <si>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</si>
  <si>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</si>
  <si>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</si>
  <si>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</si>
  <si>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</si>
  <si>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</si>
  <si>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</si>
  <si>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</si>
  <si>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</si>
  <si>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</si>
  <si>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</si>
  <si>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</si>
  <si>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</si>
  <si>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</si>
  <si>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</si>
  <si>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</si>
  <si>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</si>
  <si>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</si>
  <si>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</si>
  <si>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</si>
  <si>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</si>
  <si>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</si>
  <si>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</si>
  <si>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</si>
  <si>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</si>
  <si>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</si>
  <si>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</si>
  <si>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</si>
  <si>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</si>
  <si>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</si>
  <si>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</si>
  <si>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</si>
  <si>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</si>
  <si>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</si>
  <si>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</si>
  <si>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</si>
  <si>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</si>
  <si>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</si>
  <si>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</si>
  <si>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</si>
  <si>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</si>
  <si>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</si>
  <si>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</si>
  <si>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</si>
  <si>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</si>
  <si>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</si>
  <si>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</si>
  <si>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</si>
  <si>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</si>
  <si>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</si>
  <si>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</si>
  <si>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</si>
  <si>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</si>
  <si>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</si>
  <si>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</si>
  <si>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</si>
  <si>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</si>
  <si>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</si>
  <si>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</si>
  <si>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</si>
  <si>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</si>
  <si>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</si>
  <si>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</si>
  <si>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</si>
  <si>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</si>
  <si>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</si>
  <si>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</si>
  <si>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</si>
  <si>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</si>
  <si>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</si>
  <si>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</si>
  <si>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</si>
  <si>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</si>
  <si>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</si>
  <si>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</si>
  <si>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</si>
  <si>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</si>
  <si>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</si>
  <si>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</si>
  <si>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</si>
  <si>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</si>
  <si>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</si>
  <si>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</si>
  <si>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</si>
  <si>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</si>
  <si>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</si>
  <si>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</si>
  <si>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</si>
  <si>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</si>
  <si>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</si>
  <si>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</si>
  <si>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</si>
  <si>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</si>
  <si>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</si>
  <si>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</si>
  <si>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</si>
  <si>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</si>
  <si>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</si>
  <si>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</si>
  <si>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</si>
  <si>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</si>
  <si>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</si>
  <si>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</si>
  <si>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</si>
  <si>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</si>
  <si>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</si>
  <si>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</si>
  <si>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</si>
  <si>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</si>
  <si>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</si>
  <si>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</si>
  <si>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</si>
  <si>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</si>
  <si>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</si>
  <si>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</si>
  <si>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</si>
  <si>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</si>
  <si>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</si>
  <si>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</si>
  <si>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</si>
  <si>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</si>
  <si>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</si>
  <si>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</si>
  <si>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</si>
  <si>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</si>
  <si>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</si>
  <si>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</si>
  <si>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</si>
  <si>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</si>
  <si>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</si>
  <si>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</si>
  <si>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</si>
  <si>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</si>
  <si>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</si>
  <si>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</si>
  <si>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</si>
  <si>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</si>
  <si>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</si>
  <si>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</si>
  <si>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</si>
  <si>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</si>
  <si>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</si>
  <si>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</si>
  <si>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</si>
  <si>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</si>
  <si>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</si>
  <si>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</si>
  <si>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</si>
  <si>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</si>
  <si>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</si>
  <si>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</si>
  <si>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</si>
  <si>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</si>
  <si>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</si>
  <si>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</si>
  <si>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</si>
  <si>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</si>
  <si>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</si>
  <si>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</si>
  <si>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</si>
  <si>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</si>
  <si>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</si>
  <si>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</si>
  <si>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</si>
  <si>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</si>
  <si>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</si>
  <si>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</si>
  <si>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</si>
  <si>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</si>
  <si>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</si>
  <si>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</si>
  <si>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</si>
  <si>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</si>
  <si>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</si>
  <si>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</si>
  <si>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</si>
  <si>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</si>
  <si>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</si>
  <si>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</si>
  <si>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</si>
  <si>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</si>
  <si>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</si>
  <si>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</si>
  <si>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</si>
  <si>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</si>
  <si>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</si>
  <si>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</si>
  <si>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</si>
  <si>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</si>
  <si>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</si>
  <si>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</si>
  <si>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</si>
  <si>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</si>
  <si>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</si>
  <si>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</si>
  <si>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</si>
  <si>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</si>
  <si>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</si>
  <si>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</si>
  <si>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</si>
  <si>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</si>
  <si>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</si>
  <si>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</si>
  <si>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</si>
  <si>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</si>
  <si>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</si>
  <si>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</si>
  <si>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</si>
  <si>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</si>
  <si>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</si>
  <si>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</si>
  <si>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</si>
  <si>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</si>
  <si>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</si>
  <si>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</si>
  <si>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</si>
  <si>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</si>
  <si>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</si>
  <si>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</si>
  <si>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</si>
  <si>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</si>
  <si>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</si>
  <si>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</si>
  <si>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</si>
  <si>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</si>
  <si>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</si>
  <si>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</si>
  <si>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</si>
  <si>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</si>
  <si>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</si>
  <si>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</si>
  <si>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</si>
  <si>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</si>
  <si>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</si>
  <si>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</si>
  <si>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</si>
  <si>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</si>
  <si>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</si>
  <si>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</si>
  <si>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</si>
  <si>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</si>
  <si>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</si>
  <si>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</si>
  <si>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</si>
  <si>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</si>
  <si>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</si>
  <si>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</si>
  <si>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</si>
  <si>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</si>
  <si>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</si>
  <si>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</si>
  <si>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</si>
  <si>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</si>
  <si>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</si>
  <si>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</si>
  <si>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</si>
  <si>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</si>
  <si>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</si>
  <si>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</si>
  <si>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</si>
  <si>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</si>
  <si>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</si>
  <si>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</si>
  <si>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</si>
  <si>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</si>
  <si>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</si>
  <si>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</si>
  <si>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</si>
  <si>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</si>
  <si>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</si>
  <si>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</si>
  <si>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</si>
  <si>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</si>
  <si>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</si>
  <si>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</si>
  <si>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</si>
  <si>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</si>
  <si>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</si>
  <si>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</si>
  <si>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</si>
  <si>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</si>
  <si>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</si>
  <si>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</si>
  <si>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</si>
  <si>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</si>
  <si>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</si>
  <si>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</si>
  <si>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</si>
  <si>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</si>
  <si>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</si>
  <si>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</si>
  <si>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</si>
  <si>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</si>
  <si>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</si>
  <si>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</si>
  <si>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</si>
  <si>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</si>
  <si>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</si>
  <si>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</si>
  <si>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</si>
  <si>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</si>
  <si>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</si>
  <si>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</si>
  <si>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</si>
  <si>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</si>
  <si>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</si>
  <si>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</si>
  <si>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</si>
  <si>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</si>
  <si>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</si>
  <si>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</si>
  <si>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</si>
  <si>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</si>
  <si>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</si>
  <si>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</si>
  <si>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</si>
  <si>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</si>
  <si>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</si>
  <si>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</si>
  <si>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</si>
  <si>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</si>
  <si>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</si>
  <si>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</si>
  <si>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</si>
  <si>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</si>
  <si>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</si>
  <si>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</si>
  <si>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</si>
  <si>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</si>
  <si>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</si>
  <si>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</si>
  <si>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</si>
  <si>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</si>
  <si>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</si>
  <si>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</si>
  <si>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</si>
  <si>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</si>
  <si>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</si>
  <si>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</si>
  <si>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</si>
  <si>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</si>
  <si>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</si>
  <si>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</si>
  <si>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</si>
  <si>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</si>
  <si>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</si>
  <si>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</si>
  <si>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</si>
  <si>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</si>
  <si>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</si>
  <si>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</si>
  <si>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</si>
  <si>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</si>
  <si>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</si>
  <si>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</si>
  <si>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</si>
  <si>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</si>
  <si>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</si>
  <si>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</si>
  <si>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</si>
  <si>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</si>
  <si>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</si>
  <si>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</si>
  <si>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</si>
  <si>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</si>
  <si>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</si>
  <si>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</si>
  <si>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</si>
  <si>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</si>
  <si>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</si>
  <si>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</si>
  <si>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</si>
  <si>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</si>
  <si>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</si>
  <si>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</si>
  <si>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</si>
  <si>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</si>
  <si>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</si>
  <si>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</si>
  <si>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</si>
  <si>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</si>
  <si>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</si>
  <si>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</si>
  <si>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</si>
  <si>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</si>
  <si>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</si>
  <si>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</si>
  <si>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</si>
  <si>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</si>
  <si>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</si>
  <si>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</si>
  <si>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</si>
  <si>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</si>
  <si>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</si>
  <si>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</si>
  <si>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</si>
  <si>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</si>
  <si>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</si>
  <si>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</si>
  <si>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</si>
  <si>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</si>
  <si>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</si>
  <si>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</si>
  <si>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</si>
  <si>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</si>
  <si>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</si>
  <si>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</si>
  <si>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</si>
  <si>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</si>
  <si>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</si>
  <si>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</si>
  <si>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</si>
  <si>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</si>
  <si>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</si>
  <si>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</si>
  <si>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</si>
  <si>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</si>
  <si>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</si>
  <si>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</si>
  <si>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</si>
  <si>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</si>
  <si>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</si>
  <si>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</si>
  <si>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</si>
  <si>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</si>
  <si>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</si>
  <si>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</si>
  <si>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</si>
  <si>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</si>
  <si>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</si>
  <si>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</si>
  <si>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</si>
  <si>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</si>
  <si>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</si>
  <si>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</si>
  <si>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</si>
  <si>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</si>
  <si>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</si>
  <si>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</si>
  <si>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</si>
  <si>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</si>
  <si>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</si>
  <si>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</si>
  <si>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</si>
  <si>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</si>
  <si>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</si>
  <si>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</si>
  <si>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</si>
  <si>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</si>
  <si>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</si>
  <si>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</si>
  <si>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</si>
  <si>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</si>
  <si>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</si>
  <si>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</si>
  <si>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</si>
  <si>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</si>
  <si>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</si>
  <si>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</si>
  <si>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</si>
  <si>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</si>
  <si>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</si>
  <si>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</si>
  <si>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</si>
  <si>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</si>
  <si>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</si>
  <si>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</si>
  <si>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</si>
  <si>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</si>
  <si>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</si>
  <si>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</si>
  <si>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</si>
  <si>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</si>
  <si>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</si>
  <si>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</si>
  <si>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</si>
  <si>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</si>
  <si>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</si>
  <si>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</si>
  <si>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</si>
  <si>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</si>
  <si>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</si>
  <si>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</si>
  <si>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</si>
  <si>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</si>
  <si>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</si>
  <si>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</si>
  <si>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</si>
  <si>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</si>
  <si>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</si>
  <si>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</si>
  <si>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</si>
  <si>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</si>
  <si>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</si>
  <si>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</si>
  <si>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</si>
  <si>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</si>
  <si>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</si>
  <si>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</si>
  <si>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</si>
  <si>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</si>
  <si>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</si>
  <si>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</si>
  <si>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</si>
  <si>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</si>
  <si>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</si>
  <si>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</si>
  <si>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</si>
  <si>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</si>
  <si>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</si>
  <si>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</si>
  <si>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</si>
  <si>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</si>
  <si>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</si>
  <si>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</si>
  <si>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</si>
  <si>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</si>
  <si>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</si>
  <si>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</si>
  <si>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</si>
  <si>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</si>
  <si>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</si>
  <si>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</si>
  <si>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</si>
  <si>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</si>
  <si>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</si>
  <si>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</si>
  <si>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</si>
  <si>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</si>
  <si>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</si>
  <si>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</si>
  <si>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</si>
  <si>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</si>
  <si>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</si>
  <si>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</si>
  <si>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</si>
  <si>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</si>
  <si>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</si>
  <si>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</si>
  <si>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</si>
  <si>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</si>
  <si>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</si>
  <si>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</si>
  <si>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</si>
  <si>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</si>
  <si>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</si>
  <si>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</si>
  <si>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</si>
  <si>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</si>
  <si>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</si>
  <si>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</si>
  <si>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</si>
  <si>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</si>
  <si>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</si>
  <si>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</si>
  <si>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</si>
  <si>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</si>
  <si>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</si>
  <si>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</si>
  <si>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</si>
  <si>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</si>
  <si>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</si>
  <si>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</si>
  <si>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</si>
  <si>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</si>
  <si>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</si>
  <si>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</si>
  <si>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</si>
  <si>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</si>
  <si>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</si>
  <si>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</si>
  <si>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</si>
  <si>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</si>
  <si>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</si>
  <si>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</si>
  <si>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</si>
  <si>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</si>
  <si>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</si>
  <si>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</si>
  <si>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</si>
  <si>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</si>
  <si>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</si>
  <si>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</si>
  <si>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</si>
  <si>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</si>
  <si>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</si>
  <si>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</si>
  <si>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</si>
  <si>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</si>
  <si>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</si>
  <si>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</si>
  <si>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</si>
  <si>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</si>
  <si>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</si>
  <si>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</si>
  <si>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</si>
  <si>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</si>
  <si>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</si>
  <si>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</si>
  <si>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</si>
  <si>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</si>
  <si>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</si>
  <si>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</si>
  <si>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</si>
  <si>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</si>
  <si>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</si>
  <si>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</si>
  <si>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</si>
  <si>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</si>
  <si>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</si>
  <si>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</si>
  <si>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</si>
  <si>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</si>
  <si>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</si>
  <si>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</si>
  <si>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</si>
  <si>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</si>
  <si>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</si>
  <si>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</si>
  <si>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</si>
  <si>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</si>
  <si>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</si>
  <si>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</si>
  <si>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</si>
  <si>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</si>
  <si>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</si>
  <si>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</si>
  <si>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</si>
  <si>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</si>
  <si>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</si>
  <si>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</si>
  <si>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</si>
  <si>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</si>
  <si>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</si>
  <si>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</si>
  <si>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</si>
  <si>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</si>
  <si>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</si>
  <si>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</si>
  <si>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</si>
  <si>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</si>
  <si>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</si>
  <si>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</si>
  <si>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</si>
  <si>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</si>
  <si>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</si>
  <si>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</si>
  <si>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</si>
  <si>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</si>
  <si>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</si>
  <si>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</si>
  <si>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</si>
  <si>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</si>
  <si>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</si>
  <si>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</si>
  <si>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</si>
  <si>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</si>
  <si>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</si>
  <si>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</si>
  <si>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</si>
  <si>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</si>
  <si>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</si>
  <si>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</si>
  <si>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</si>
  <si>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</si>
  <si>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</si>
  <si>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</si>
  <si>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</si>
  <si>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</si>
  <si>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</si>
  <si>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</si>
  <si>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</si>
  <si>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</si>
  <si>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</si>
  <si>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</si>
  <si>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</si>
  <si>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</si>
  <si>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</si>
  <si>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</si>
  <si>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</si>
  <si>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</si>
  <si>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</si>
  <si>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</si>
  <si>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</si>
  <si>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</si>
  <si>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</si>
  <si>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</si>
  <si>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</si>
  <si>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</si>
  <si>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</si>
  <si>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</si>
  <si>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</si>
  <si>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</si>
  <si>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</si>
  <si>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</si>
  <si>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</si>
  <si>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</si>
  <si>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</si>
  <si>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</si>
  <si>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</si>
  <si>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</si>
  <si>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</si>
  <si>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</si>
  <si>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</si>
  <si>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</si>
  <si>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</si>
  <si>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</si>
  <si>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</si>
  <si>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</si>
  <si>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</si>
  <si>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</si>
  <si>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</si>
  <si>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</si>
  <si>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</si>
  <si>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</si>
  <si>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</si>
  <si>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</si>
  <si>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</si>
  <si>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</si>
  <si>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</si>
  <si>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</si>
  <si>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</si>
  <si>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</si>
  <si>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</si>
  <si>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</si>
  <si>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</si>
  <si>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</si>
  <si>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</si>
  <si>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</si>
  <si>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</si>
  <si>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</si>
  <si>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</si>
  <si>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</si>
  <si>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</si>
  <si>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</si>
  <si>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</si>
  <si>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</si>
  <si>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</si>
  <si>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</si>
  <si>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</si>
  <si>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</si>
  <si>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</si>
  <si>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</si>
  <si>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</si>
  <si>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</si>
  <si>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</si>
  <si>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</si>
  <si>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</si>
  <si>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</si>
  <si>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</si>
  <si>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</si>
  <si>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</si>
  <si>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</si>
  <si>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</si>
  <si>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</si>
  <si>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</si>
  <si>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</si>
  <si>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</si>
  <si>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</si>
  <si>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</si>
  <si>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</si>
  <si>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</si>
  <si>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</si>
  <si>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</si>
  <si>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</si>
  <si>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</si>
  <si>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</si>
  <si>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</si>
  <si>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</si>
  <si>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</si>
  <si>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</si>
  <si>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</si>
  <si>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</si>
  <si>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</si>
  <si>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</si>
  <si>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</si>
  <si>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</si>
  <si>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</si>
  <si>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</si>
  <si>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</si>
  <si>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</si>
  <si>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</si>
  <si>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</si>
  <si>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</si>
  <si>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</si>
  <si>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</si>
  <si>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</si>
  <si>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</si>
  <si>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</si>
  <si>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</si>
  <si>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</si>
  <si>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</si>
  <si>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</si>
  <si>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</si>
  <si>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</si>
  <si>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</si>
  <si>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</si>
  <si>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</si>
  <si>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</si>
  <si>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</si>
  <si>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</si>
  <si>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</si>
  <si>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</si>
  <si>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</si>
  <si>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</si>
  <si>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</si>
  <si>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</si>
  <si>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</si>
  <si>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</si>
  <si>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</si>
  <si>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</si>
  <si>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</si>
  <si>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</si>
  <si>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</si>
  <si>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</si>
  <si>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</si>
  <si>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</si>
  <si>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</si>
  <si>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</si>
  <si>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</si>
  <si>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</si>
  <si>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</si>
  <si>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</si>
  <si>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</si>
  <si>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</si>
  <si>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</si>
  <si>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</si>
  <si>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</si>
  <si>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</si>
  <si>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</si>
  <si>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</si>
  <si>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</si>
  <si>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</si>
  <si>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</si>
  <si>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</si>
  <si>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</si>
  <si>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</si>
  <si>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</si>
  <si>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</si>
  <si>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</si>
  <si>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</si>
  <si>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</si>
  <si>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</si>
  <si>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</si>
  <si>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</si>
  <si>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</si>
  <si>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</si>
  <si>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</si>
  <si>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</si>
  <si>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</si>
  <si>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</si>
  <si>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</si>
  <si>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</si>
  <si>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</si>
  <si>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</si>
  <si>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</si>
  <si>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</si>
  <si>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</si>
  <si>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</si>
  <si>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</si>
  <si>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</si>
  <si>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</si>
  <si>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</si>
  <si>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</si>
  <si>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</si>
  <si>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</si>
  <si>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</si>
  <si>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</si>
  <si>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</si>
  <si>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</si>
  <si>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</si>
  <si>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</si>
  <si>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</si>
  <si>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</si>
  <si>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</si>
  <si>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</si>
  <si>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</si>
  <si>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</si>
  <si>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</si>
  <si>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</si>
  <si>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</si>
  <si>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</si>
  <si>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</si>
  <si>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</si>
  <si>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</si>
  <si>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</si>
  <si>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</si>
  <si>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</si>
  <si>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</si>
  <si>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</si>
  <si>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</si>
  <si>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</si>
  <si>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</si>
  <si>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</si>
  <si>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</si>
  <si>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</si>
  <si>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</si>
  <si>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</si>
  <si>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</si>
  <si>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</si>
  <si>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</si>
  <si>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</si>
  <si>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</si>
  <si>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</si>
  <si>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</si>
  <si>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</si>
  <si>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</si>
  <si>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</si>
  <si>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</si>
  <si>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</si>
  <si>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</si>
  <si>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</si>
  <si>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</si>
  <si>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</si>
  <si>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</si>
  <si>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</si>
  <si>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</si>
  <si>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</si>
  <si>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</si>
  <si>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</si>
  <si>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</si>
  <si>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</si>
  <si>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</si>
  <si>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</si>
  <si>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</si>
  <si>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</si>
  <si>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</si>
  <si>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</si>
  <si>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</si>
  <si>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</si>
  <si>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</si>
  <si>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</si>
  <si>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</si>
  <si>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</si>
  <si>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</si>
  <si>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</si>
  <si>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</si>
  <si>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</si>
  <si>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</si>
  <si>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</si>
  <si>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</si>
  <si>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</si>
  <si>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</si>
  <si>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</si>
  <si>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</si>
  <si>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</si>
  <si>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</si>
  <si>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</si>
  <si>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</si>
  <si>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</si>
  <si>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</si>
  <si>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</si>
  <si>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</si>
  <si>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</si>
  <si>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</si>
  <si>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</si>
  <si>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</si>
  <si>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</si>
  <si>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</si>
  <si>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</si>
  <si>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</si>
  <si>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</si>
  <si>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</si>
  <si>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</si>
  <si>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</si>
  <si>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</si>
  <si>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</si>
  <si>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</si>
  <si>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</si>
  <si>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</si>
  <si>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</si>
  <si>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</si>
  <si>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</si>
  <si>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</si>
  <si>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</si>
  <si>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</si>
  <si>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</si>
  <si>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</si>
  <si>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</si>
  <si>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</si>
  <si>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</si>
  <si>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</si>
  <si>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</si>
  <si>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</si>
  <si>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</si>
  <si>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</si>
  <si>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</si>
  <si>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</si>
  <si>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</si>
  <si>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</si>
  <si>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</si>
  <si>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</si>
  <si>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</si>
  <si>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</si>
  <si>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</si>
  <si>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</si>
  <si>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</si>
  <si>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</si>
  <si>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</si>
  <si>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</si>
  <si>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</si>
  <si>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</si>
  <si>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</si>
  <si>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</si>
  <si>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</si>
  <si>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</si>
  <si>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</si>
  <si>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</si>
  <si>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</si>
  <si>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</si>
  <si>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</si>
  <si>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</si>
  <si>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</si>
  <si>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</si>
  <si>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</si>
  <si>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</si>
  <si>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</si>
  <si>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</si>
  <si>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</si>
  <si>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</si>
  <si>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</si>
  <si>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</si>
  <si>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</si>
  <si>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</si>
  <si>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</si>
  <si>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</si>
  <si>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</si>
  <si>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</si>
  <si>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</si>
  <si>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</si>
  <si>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</si>
  <si>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</si>
  <si>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</si>
  <si>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</si>
  <si>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</si>
  <si>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</si>
  <si>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</si>
  <si>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</si>
  <si>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</si>
  <si>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</si>
  <si>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</si>
  <si>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</si>
  <si>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</si>
  <si>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</si>
  <si>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</si>
  <si>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</si>
  <si>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</si>
  <si>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</si>
  <si>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</si>
  <si>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</si>
  <si>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</si>
  <si>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</si>
  <si>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</si>
  <si>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</si>
  <si>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</si>
  <si>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</si>
  <si>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</si>
  <si>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</si>
  <si>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</si>
  <si>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</si>
  <si>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</si>
  <si>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</si>
  <si>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</si>
  <si>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</si>
  <si>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</si>
  <si>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</si>
  <si>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</si>
  <si>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</si>
  <si>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</si>
  <si>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</si>
  <si>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</si>
  <si>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</si>
  <si>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</si>
  <si>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</si>
  <si>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</si>
  <si>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</si>
  <si>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</si>
  <si>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</si>
  <si>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</si>
  <si>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</si>
  <si>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</si>
  <si>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</si>
  <si>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</si>
  <si>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</si>
  <si>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</si>
  <si>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</si>
  <si>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</si>
  <si>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</si>
  <si>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</si>
  <si>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</si>
  <si>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</si>
  <si>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</si>
  <si>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</si>
  <si>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</si>
  <si>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</si>
  <si>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</si>
  <si>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</si>
  <si>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</si>
  <si>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</si>
  <si>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</si>
  <si>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</si>
  <si>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</si>
  <si>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</si>
  <si>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</si>
  <si>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</si>
  <si>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</si>
  <si>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</si>
  <si>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</si>
  <si>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</si>
  <si>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</si>
  <si>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</si>
  <si>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</si>
  <si>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</si>
  <si>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</si>
  <si>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</si>
  <si>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</si>
  <si>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</si>
  <si>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</si>
  <si>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</si>
  <si>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</si>
  <si>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</si>
  <si>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</si>
  <si>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</si>
  <si>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</si>
  <si>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</si>
  <si>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</si>
  <si>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</si>
  <si>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</si>
  <si>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</si>
  <si>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</si>
  <si>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</si>
  <si>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</si>
  <si>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</si>
  <si>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</si>
  <si>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</si>
  <si>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</si>
  <si>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</si>
  <si>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</si>
  <si>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</si>
  <si>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</si>
  <si>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</si>
  <si>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</si>
  <si>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</si>
  <si>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</si>
  <si>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</si>
  <si>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</si>
  <si>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</si>
  <si>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</si>
  <si>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</si>
  <si>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</si>
  <si>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</si>
  <si>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</si>
  <si>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</si>
  <si>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</si>
  <si>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</si>
  <si>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</si>
  <si>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</si>
  <si>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</si>
  <si>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</si>
  <si>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</si>
  <si>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</si>
  <si>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</si>
  <si>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</si>
  <si>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</si>
  <si>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</si>
  <si>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</si>
  <si>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</si>
  <si>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</si>
  <si>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</si>
  <si>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</si>
  <si>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</si>
  <si>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</si>
  <si>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</si>
  <si>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</si>
  <si>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</si>
  <si>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</si>
  <si>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</si>
  <si>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</si>
  <si>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</si>
  <si>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</si>
  <si>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</si>
  <si>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</si>
  <si>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</si>
  <si>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</si>
  <si>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</si>
  <si>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</si>
  <si>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</si>
  <si>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</si>
  <si>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</si>
  <si>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</si>
  <si>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</si>
  <si>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</si>
  <si>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</si>
  <si>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</si>
  <si>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</si>
  <si>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</si>
  <si>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</si>
  <si>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</si>
  <si>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</si>
  <si>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</si>
  <si>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</si>
  <si>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</si>
  <si>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</si>
  <si>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</si>
  <si>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</si>
  <si>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</si>
  <si>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</si>
  <si>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</si>
  <si>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</si>
  <si>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</si>
  <si>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</si>
  <si>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</si>
  <si>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</si>
  <si>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</si>
  <si>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</si>
  <si>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</si>
  <si>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</si>
  <si>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</si>
  <si>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</si>
  <si>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</si>
  <si>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</si>
  <si>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</si>
  <si>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</si>
  <si>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</si>
  <si>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</si>
  <si>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</si>
  <si>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</si>
  <si>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</si>
  <si>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</si>
  <si>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</si>
  <si>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</si>
  <si>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</si>
  <si>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</si>
  <si>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</si>
  <si>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</si>
  <si>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</si>
  <si>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</si>
  <si>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</si>
  <si>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</si>
  <si>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</si>
  <si>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</si>
  <si>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</si>
  <si>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</si>
  <si>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</si>
  <si>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</si>
  <si>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</si>
  <si>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</si>
  <si>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</si>
  <si>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</si>
  <si>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</si>
  <si>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</si>
  <si>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</si>
  <si>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</si>
  <si>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</si>
  <si>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</si>
  <si>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</si>
  <si>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</si>
  <si>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</si>
  <si>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</si>
  <si>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</si>
  <si>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</si>
  <si>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</si>
  <si>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</si>
  <si>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</si>
  <si>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</si>
  <si>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</si>
  <si>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</si>
  <si>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</si>
  <si>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</si>
  <si>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</si>
  <si>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</si>
  <si>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</si>
  <si>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</si>
  <si>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</si>
  <si>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</si>
  <si>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</si>
  <si>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</si>
  <si>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</si>
  <si>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</si>
  <si>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</si>
  <si>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</si>
  <si>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</si>
  <si>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</si>
  <si>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</si>
  <si>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</si>
  <si>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</si>
  <si>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</si>
  <si>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</si>
  <si>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</si>
  <si>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</si>
  <si>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</si>
  <si>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</si>
  <si>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</si>
  <si>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</si>
  <si>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</si>
  <si>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</si>
  <si>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</si>
  <si>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</si>
  <si>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</si>
  <si>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</si>
  <si>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</si>
  <si>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</si>
  <si>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</si>
  <si>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</si>
  <si>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</si>
  <si>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</si>
  <si>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</si>
  <si>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</si>
  <si>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</si>
  <si>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</si>
  <si>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</si>
  <si>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</si>
  <si>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</si>
  <si>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</si>
  <si>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</si>
  <si>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</si>
  <si>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</si>
  <si>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</si>
  <si>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</si>
  <si>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</si>
  <si>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</si>
  <si>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</si>
  <si>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</si>
  <si>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</si>
  <si>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</si>
  <si>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</si>
  <si>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</si>
  <si>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</si>
  <si>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</si>
  <si>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</si>
  <si>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</si>
  <si>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</si>
  <si>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</si>
  <si>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</si>
  <si>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</si>
  <si>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</si>
  <si>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</si>
  <si>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</si>
  <si>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</si>
  <si>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</si>
  <si>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</si>
  <si>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</si>
  <si>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</si>
  <si>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</si>
  <si>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</si>
  <si>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</si>
  <si>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</si>
  <si>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</si>
  <si>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</si>
  <si>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</si>
  <si>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</si>
  <si>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</si>
  <si>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</si>
  <si>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</si>
  <si>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</si>
  <si>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</si>
  <si>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</si>
  <si>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</si>
  <si>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</si>
  <si>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</si>
  <si>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</si>
  <si>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</si>
  <si>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</si>
  <si>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</si>
  <si>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</si>
  <si>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</si>
  <si>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</si>
  <si>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</si>
  <si>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</si>
  <si>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</si>
  <si>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</si>
  <si>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</si>
  <si>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</si>
  <si>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</si>
  <si>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</si>
  <si>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</si>
  <si>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</si>
  <si>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</si>
  <si>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</si>
  <si>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</si>
  <si>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</si>
  <si>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</si>
  <si>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</si>
  <si>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</si>
  <si>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</si>
  <si>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</si>
  <si>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</si>
  <si>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</si>
  <si>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</si>
  <si>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</si>
  <si>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</si>
  <si>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</si>
  <si>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</si>
  <si>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</si>
  <si>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</si>
  <si>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</si>
  <si>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</si>
  <si>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</si>
  <si>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</si>
  <si>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</si>
  <si>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</si>
  <si>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</si>
  <si>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</si>
  <si>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</si>
  <si>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</si>
  <si>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</si>
  <si>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</si>
  <si>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</si>
  <si>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</si>
  <si>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</si>
  <si>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</si>
  <si>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</si>
  <si>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</si>
  <si>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</si>
  <si>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</si>
  <si>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</si>
  <si>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</si>
  <si>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</si>
  <si>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</si>
  <si>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</si>
  <si>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</si>
  <si>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</si>
  <si>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</si>
  <si>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</si>
  <si>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</si>
  <si>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</si>
  <si>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</si>
  <si>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</si>
  <si>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</si>
  <si>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</si>
  <si>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</si>
  <si>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</si>
  <si>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</si>
  <si>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</si>
  <si>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</si>
  <si>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</si>
  <si>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</si>
  <si>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</si>
  <si>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</si>
  <si>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</si>
  <si>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</si>
  <si>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</si>
  <si>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</si>
  <si>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</si>
  <si>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</si>
  <si>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</si>
  <si>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</si>
  <si>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</si>
  <si>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</si>
  <si>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</si>
  <si>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</si>
  <si>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</si>
  <si>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</si>
  <si>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</si>
  <si>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</si>
  <si>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</si>
  <si>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</si>
  <si>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</si>
  <si>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</si>
  <si>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</si>
  <si>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</si>
  <si>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</si>
  <si>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</si>
  <si>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</si>
  <si>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</si>
  <si>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</si>
  <si>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</si>
  <si>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</si>
  <si>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</si>
  <si>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</si>
  <si>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</si>
  <si>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</si>
  <si>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</si>
  <si>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</si>
  <si>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</si>
  <si>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</si>
  <si>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</si>
  <si>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</si>
  <si>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</si>
  <si>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</si>
  <si>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</si>
  <si>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</si>
  <si>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</si>
  <si>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</si>
  <si>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</si>
  <si>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</si>
  <si>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</si>
  <si>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</si>
  <si>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</si>
  <si>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</si>
  <si>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</si>
  <si>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</si>
  <si>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</si>
  <si>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</si>
  <si>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</si>
  <si>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</si>
  <si>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</si>
  <si>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</si>
  <si>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</si>
  <si>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</si>
  <si>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</si>
  <si>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</si>
  <si>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</si>
  <si>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</si>
  <si>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</si>
  <si>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</si>
  <si>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</si>
  <si>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</si>
  <si>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</si>
  <si>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</si>
  <si>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</si>
  <si>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</si>
  <si>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</si>
  <si>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</si>
  <si>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</si>
  <si>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</si>
  <si>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</si>
  <si>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</si>
  <si>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</si>
  <si>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</si>
  <si>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</si>
  <si>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</si>
  <si>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</si>
  <si>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</si>
  <si>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</si>
  <si>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</si>
  <si>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</si>
  <si>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</si>
  <si>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</si>
  <si>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</si>
  <si>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</si>
  <si>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</si>
  <si>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</si>
  <si>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</si>
  <si>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</si>
  <si>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</si>
  <si>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</si>
  <si>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</si>
  <si>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</si>
  <si>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</si>
  <si>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</si>
  <si>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</si>
  <si>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</si>
  <si>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</si>
  <si>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</si>
  <si>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</si>
  <si>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</si>
  <si>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</si>
  <si>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</si>
  <si>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</si>
  <si>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</si>
  <si>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</si>
  <si>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</si>
  <si>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</si>
  <si>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</si>
  <si>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</si>
  <si>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</si>
  <si>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</si>
  <si>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</si>
  <si>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</si>
  <si>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</si>
  <si>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</si>
  <si>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</si>
  <si>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</si>
  <si>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</si>
  <si>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</si>
  <si>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</si>
  <si>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</si>
  <si>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</si>
  <si>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</si>
  <si>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</si>
  <si>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</si>
  <si>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</si>
  <si>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</si>
  <si>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</si>
  <si>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</si>
  <si>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</si>
  <si>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</si>
  <si>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</si>
  <si>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</si>
  <si>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</si>
  <si>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</si>
  <si>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</si>
  <si>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</si>
  <si>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</si>
  <si>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</si>
  <si>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</si>
  <si>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</si>
  <si>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</si>
  <si>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</si>
  <si>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</si>
  <si>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</si>
  <si>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</si>
  <si>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</si>
  <si>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</si>
  <si>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</si>
  <si>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</si>
  <si>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</si>
  <si>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</si>
  <si>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</si>
  <si>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</si>
  <si>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</si>
  <si>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</si>
  <si>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</si>
  <si>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</si>
  <si>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</si>
  <si>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</si>
  <si>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</si>
  <si>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</si>
  <si>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</si>
  <si>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</si>
  <si>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</si>
  <si>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</si>
  <si>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</si>
  <si>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</si>
  <si>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</si>
  <si>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</si>
  <si>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</si>
  <si>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</si>
  <si>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</si>
  <si>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</si>
  <si>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</si>
  <si>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</si>
  <si>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</si>
  <si>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</si>
  <si>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</si>
  <si>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</si>
  <si>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</si>
  <si>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</si>
  <si>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</si>
  <si>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</si>
  <si>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</si>
  <si>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</si>
  <si>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</si>
  <si>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</si>
  <si>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</si>
  <si>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</si>
  <si>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</si>
  <si>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</si>
  <si>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</si>
  <si>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</si>
  <si>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</si>
  <si>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</si>
  <si>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</si>
  <si>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</si>
  <si>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</si>
  <si>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</si>
  <si>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</si>
  <si>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</si>
  <si>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</si>
  <si>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</si>
  <si>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</si>
  <si>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</si>
  <si>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</si>
  <si>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</si>
  <si>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</si>
  <si>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</si>
  <si>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</si>
  <si>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</si>
  <si>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</si>
  <si>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</si>
  <si>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</si>
  <si>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</si>
  <si>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</si>
  <si>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</si>
  <si>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</si>
  <si>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</si>
  <si>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</si>
  <si>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</si>
  <si>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</si>
  <si>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</si>
  <si>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</si>
  <si>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</si>
  <si>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</si>
  <si>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</si>
  <si>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</si>
  <si>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</si>
  <si>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</si>
  <si>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</si>
  <si>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</si>
  <si>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</si>
  <si>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</si>
  <si>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</si>
  <si>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</si>
  <si>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</si>
  <si>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</si>
  <si>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</si>
  <si>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</si>
  <si>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</si>
  <si>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</si>
  <si>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</si>
  <si>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</si>
  <si>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</si>
  <si>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</si>
  <si>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</si>
  <si>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</si>
  <si>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</si>
  <si>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</si>
  <si>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</si>
  <si>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</si>
  <si>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</si>
  <si>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</si>
  <si>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</si>
  <si>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</si>
  <si>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</si>
  <si>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</si>
  <si>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</si>
  <si>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</si>
  <si>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</si>
  <si>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</si>
  <si>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</si>
  <si>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</si>
  <si>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</si>
  <si>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</si>
  <si>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</si>
  <si>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</si>
  <si>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</si>
  <si>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</si>
  <si>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</si>
  <si>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</si>
  <si>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</si>
  <si>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</si>
  <si>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</si>
  <si>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</si>
  <si>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</si>
  <si>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</si>
  <si>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</si>
  <si>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</si>
  <si>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</si>
  <si>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</si>
  <si>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</si>
  <si>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</si>
  <si>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</si>
  <si>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</si>
  <si>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</si>
  <si>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</si>
  <si>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</si>
  <si>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</si>
  <si>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</si>
  <si>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</si>
  <si>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</si>
  <si>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</si>
  <si>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</si>
  <si>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</si>
  <si>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</si>
  <si>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</si>
  <si>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</si>
  <si>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</si>
  <si>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</si>
  <si>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</si>
  <si>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</si>
  <si>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</si>
  <si>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</si>
  <si>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</si>
  <si>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</si>
  <si>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</si>
  <si>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</si>
  <si>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</si>
  <si>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</si>
  <si>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</si>
  <si>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</si>
  <si>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</si>
  <si>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</si>
  <si>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</si>
  <si>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</si>
  <si>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</si>
  <si>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</si>
  <si>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</si>
  <si>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</si>
  <si>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</si>
  <si>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</si>
  <si>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</si>
  <si>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</si>
  <si>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</si>
  <si>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</si>
  <si>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</si>
  <si>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</si>
  <si>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</si>
  <si>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</si>
  <si>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</si>
  <si>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</si>
  <si>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</si>
  <si>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</si>
  <si>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</si>
  <si>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</si>
  <si>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</si>
  <si>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</si>
  <si>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</si>
  <si>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</si>
  <si>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</si>
  <si>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</si>
  <si>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</si>
  <si>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</si>
  <si>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</si>
  <si>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</si>
  <si>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</si>
  <si>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</si>
  <si>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</si>
  <si>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</si>
  <si>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</si>
  <si>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</si>
  <si>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</si>
  <si>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</si>
  <si>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</si>
  <si>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</si>
  <si>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</si>
  <si>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</si>
  <si>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</si>
  <si>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</si>
  <si>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</si>
  <si>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</si>
  <si>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</si>
  <si>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</si>
  <si>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</si>
  <si>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</si>
  <si>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</si>
  <si>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</si>
  <si>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</si>
  <si>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</si>
  <si>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</si>
  <si>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</si>
  <si>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</si>
  <si>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</si>
  <si>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</si>
  <si>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</si>
  <si>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</si>
  <si>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</si>
  <si>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</si>
  <si>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</si>
  <si>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</si>
  <si>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</si>
  <si>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</si>
  <si>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</si>
  <si>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</si>
  <si>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</si>
  <si>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</si>
  <si>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</si>
  <si>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</si>
  <si>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</si>
  <si>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</si>
  <si>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</si>
  <si>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</si>
  <si>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</si>
  <si>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</si>
  <si>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</si>
  <si>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</si>
  <si>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</si>
  <si>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</si>
  <si>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</si>
  <si>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</si>
  <si>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</si>
  <si>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</si>
  <si>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</si>
  <si>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</si>
  <si>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</si>
  <si>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</si>
  <si>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</si>
  <si>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</si>
  <si>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</si>
  <si>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</si>
  <si>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</si>
  <si>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</si>
  <si>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</si>
  <si>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</si>
  <si>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</si>
  <si>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</si>
  <si>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</si>
  <si>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</si>
  <si>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</si>
  <si>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</si>
  <si>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</si>
  <si>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</si>
  <si>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</si>
  <si>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</si>
  <si>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</si>
  <si>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</si>
  <si>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</si>
  <si>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</si>
  <si>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</si>
  <si>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</si>
  <si>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</si>
  <si>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</si>
  <si>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</si>
  <si>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</si>
  <si>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</si>
  <si>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</si>
  <si>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</si>
  <si>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</si>
  <si>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</si>
  <si>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</si>
  <si>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</si>
  <si>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</si>
  <si>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</si>
  <si>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</si>
  <si>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</si>
  <si>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</si>
  <si>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</si>
  <si>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</si>
  <si>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</si>
  <si>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</si>
  <si>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</si>
  <si>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</si>
  <si>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</si>
  <si>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</si>
  <si>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</si>
  <si>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</si>
  <si>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</si>
  <si>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</si>
  <si>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</si>
  <si>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</si>
  <si>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</si>
  <si>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</si>
  <si>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</si>
  <si>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</si>
  <si>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</si>
  <si>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</si>
  <si>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</si>
  <si>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</si>
  <si>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</si>
  <si>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</si>
  <si>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</si>
  <si>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</si>
  <si>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</si>
  <si>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</si>
  <si>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</si>
  <si>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</si>
  <si>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</si>
  <si>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</si>
  <si>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</si>
  <si>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</si>
  <si>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</si>
  <si>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</si>
  <si>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</si>
  <si>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</si>
  <si>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</si>
  <si>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</si>
  <si>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</si>
  <si>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</si>
  <si>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</si>
  <si>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</si>
  <si>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</si>
  <si>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</si>
  <si>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</si>
  <si>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</si>
  <si>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</si>
  <si>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</si>
  <si>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</si>
  <si>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</si>
  <si>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</si>
  <si>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</si>
  <si>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</si>
  <si>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</si>
  <si>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</si>
  <si>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</si>
  <si>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</si>
  <si>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</si>
  <si>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</si>
  <si>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</si>
  <si>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</si>
  <si>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</si>
  <si>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</si>
  <si>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</si>
  <si>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</si>
  <si>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</si>
  <si>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</si>
  <si>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</si>
  <si>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</si>
  <si>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</si>
  <si>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</si>
  <si>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</si>
  <si>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</si>
  <si>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</si>
  <si>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</si>
  <si>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</si>
  <si>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</si>
  <si>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</si>
  <si>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</si>
  <si>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</si>
  <si>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</si>
  <si>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</si>
  <si>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</si>
  <si>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</si>
  <si>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</si>
  <si>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</si>
  <si>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</si>
  <si>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</si>
  <si>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</si>
  <si>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</si>
  <si>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</si>
  <si>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</si>
  <si>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</si>
  <si>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</si>
  <si>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</si>
  <si>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</si>
  <si>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</si>
  <si>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</si>
  <si>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</si>
  <si>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</si>
  <si>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</si>
  <si>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</si>
  <si>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</si>
  <si>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</si>
  <si>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</si>
  <si>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</si>
  <si>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</si>
  <si>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</si>
  <si>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</si>
  <si>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</si>
  <si>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</si>
  <si>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</si>
  <si>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</si>
  <si>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</si>
  <si>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</si>
  <si>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</si>
  <si>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</si>
  <si>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</si>
  <si>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</si>
  <si>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</si>
  <si>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</si>
  <si>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</si>
  <si>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</si>
  <si>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</si>
  <si>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</si>
  <si>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</si>
  <si>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</si>
  <si>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</si>
  <si>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</si>
  <si>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</si>
  <si>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</si>
  <si>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</si>
  <si>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</si>
  <si>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</si>
  <si>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</si>
  <si>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</si>
  <si>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</si>
  <si>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</si>
  <si>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</si>
  <si>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</si>
  <si>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</si>
  <si>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</si>
  <si>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</si>
  <si>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</si>
  <si>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</si>
  <si>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</si>
  <si>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</si>
  <si>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</si>
  <si>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</si>
  <si>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</si>
  <si>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</si>
  <si>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</si>
  <si>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</si>
  <si>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</si>
  <si>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</si>
  <si>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</si>
  <si>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</si>
  <si>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</si>
  <si>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</si>
  <si>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</si>
  <si>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</si>
  <si>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</si>
  <si>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</si>
  <si>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</si>
  <si>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</si>
  <si>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</si>
  <si>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</si>
  <si>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</si>
  <si>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</si>
  <si>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</si>
  <si>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</si>
  <si>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</si>
  <si>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</si>
  <si>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</si>
  <si>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</si>
  <si>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</si>
  <si>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</si>
  <si>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</si>
  <si>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</si>
  <si>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</si>
  <si>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</si>
  <si>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</si>
  <si>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</si>
  <si>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</si>
  <si>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</si>
  <si>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</si>
  <si>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</si>
  <si>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</si>
  <si>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</si>
  <si>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</si>
  <si>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</si>
  <si>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</si>
  <si>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</si>
  <si>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</si>
  <si>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</si>
  <si>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</si>
  <si>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</si>
  <si>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</si>
  <si>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</si>
  <si>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</si>
  <si>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</si>
  <si>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</si>
  <si>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</si>
  <si>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</si>
  <si>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</si>
  <si>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</si>
  <si>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</si>
  <si>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</si>
  <si>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</si>
  <si>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</si>
  <si>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</si>
  <si>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</si>
  <si>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</si>
  <si>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</si>
  <si>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</si>
  <si>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</si>
  <si>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</si>
  <si>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</si>
  <si>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</si>
  <si>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</si>
  <si>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</si>
  <si>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</si>
  <si>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</si>
  <si>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</si>
  <si>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</si>
  <si>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</si>
  <si>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</si>
  <si>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</si>
  <si>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</si>
  <si>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</si>
  <si>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</si>
  <si>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</si>
  <si>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</si>
  <si>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</si>
  <si>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</si>
  <si>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</si>
  <si>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</si>
  <si>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</si>
  <si>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</si>
  <si>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</si>
  <si>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</si>
  <si>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</si>
  <si>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</si>
  <si>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</si>
  <si>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</si>
  <si>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</si>
  <si>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</si>
  <si>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</si>
  <si>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</si>
  <si>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</si>
  <si>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</si>
  <si>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</si>
  <si>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</si>
  <si>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</si>
  <si>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</si>
  <si>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</si>
  <si>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</si>
  <si>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</si>
  <si>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</si>
  <si>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</si>
  <si>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</si>
  <si>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</si>
  <si>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</si>
  <si>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</si>
  <si>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</si>
  <si>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</si>
  <si>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</si>
  <si>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</si>
  <si>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</si>
  <si>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</si>
  <si>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</si>
  <si>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</si>
  <si>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</si>
  <si>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</si>
  <si>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</si>
  <si>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</si>
  <si>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</si>
  <si>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</si>
  <si>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</si>
  <si>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</si>
  <si>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</si>
  <si>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</si>
  <si>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</si>
  <si>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</si>
  <si>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</si>
  <si>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</si>
  <si>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</si>
  <si>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</si>
  <si>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</si>
  <si>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</si>
  <si>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</si>
  <si>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</si>
  <si>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</si>
  <si>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</si>
  <si>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</si>
  <si>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</si>
  <si>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</si>
  <si>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</si>
  <si>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</si>
  <si>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</si>
  <si>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</si>
  <si>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</si>
  <si>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</si>
  <si>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</si>
  <si>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</si>
  <si>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</si>
  <si>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</si>
  <si>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</si>
  <si>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</si>
  <si>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</si>
  <si>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</si>
  <si>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</si>
  <si>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</si>
  <si>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</si>
  <si>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</si>
  <si>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</si>
  <si>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</si>
  <si>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</si>
  <si>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</si>
  <si>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</si>
  <si>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</si>
  <si>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</si>
  <si>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</si>
  <si>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</si>
  <si>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</si>
  <si>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</si>
  <si>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</si>
  <si>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</si>
  <si>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</si>
  <si>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</si>
  <si>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</si>
  <si>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</si>
  <si>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</si>
  <si>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</si>
  <si>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</si>
  <si>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</si>
  <si>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</si>
  <si>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</si>
  <si>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</si>
  <si>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</si>
  <si>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</si>
  <si>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</si>
  <si>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</si>
  <si>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</si>
  <si>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</si>
  <si>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</si>
  <si>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</si>
  <si>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</si>
  <si>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</si>
  <si>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</si>
  <si>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</si>
  <si>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</si>
  <si>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</si>
  <si>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</si>
  <si>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</si>
  <si>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</si>
  <si>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</si>
  <si>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</si>
  <si>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</si>
  <si>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</si>
  <si>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</si>
  <si>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</si>
  <si>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</si>
  <si>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</si>
  <si>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</si>
  <si>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</si>
  <si>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</si>
  <si>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</si>
  <si>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</si>
  <si>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</si>
  <si>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</si>
  <si>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</si>
  <si>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</si>
  <si>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</si>
  <si>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</si>
  <si>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</si>
  <si>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</si>
  <si>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</si>
  <si>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</si>
  <si>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</si>
  <si>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</si>
  <si>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</si>
  <si>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</si>
  <si>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</si>
  <si>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</si>
  <si>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</si>
  <si>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</si>
  <si>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</si>
  <si>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</si>
  <si>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</si>
  <si>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</si>
  <si>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</si>
  <si>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</si>
  <si>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</si>
  <si>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</si>
  <si>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</si>
  <si>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</si>
  <si>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</si>
  <si>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</si>
  <si>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</si>
  <si>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</si>
  <si>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</si>
  <si>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</si>
  <si>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</si>
  <si>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</si>
  <si>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</si>
  <si>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</si>
  <si>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</si>
  <si>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</si>
  <si>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</si>
  <si>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</si>
  <si>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</si>
  <si>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</si>
  <si>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</si>
  <si>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</si>
  <si>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</si>
  <si>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</si>
  <si>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</si>
  <si>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</si>
  <si>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</si>
  <si>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</si>
  <si>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</si>
  <si>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</si>
  <si>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</si>
  <si>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</si>
  <si>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</si>
  <si>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</si>
  <si>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</si>
  <si>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</si>
  <si>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</si>
  <si>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</si>
  <si>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</si>
  <si>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</si>
  <si>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</si>
  <si>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</si>
  <si>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</si>
  <si>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</si>
  <si>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</si>
  <si>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</si>
  <si>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</si>
  <si>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</si>
  <si>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</si>
  <si>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</si>
  <si>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</si>
  <si>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</si>
  <si>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</si>
  <si>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</si>
  <si>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</si>
  <si>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</si>
  <si>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</si>
  <si>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</si>
  <si>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</si>
  <si>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</si>
  <si>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</si>
  <si>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</si>
  <si>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</si>
  <si>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</si>
  <si>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</si>
  <si>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</si>
  <si>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</si>
  <si>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</si>
  <si>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</si>
  <si>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</si>
  <si>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</si>
  <si>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</si>
  <si>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</si>
  <si>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</si>
  <si>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</si>
  <si>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</si>
  <si>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</si>
  <si>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</si>
  <si>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</si>
  <si>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</si>
  <si>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</si>
  <si>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</si>
  <si>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</si>
  <si>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</si>
  <si>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</si>
  <si>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</si>
  <si>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</si>
  <si>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</si>
  <si>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</si>
  <si>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</si>
  <si>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</si>
  <si>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</si>
  <si>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</si>
  <si>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</si>
  <si>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</si>
  <si>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</si>
  <si>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</si>
  <si>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</si>
  <si>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</si>
  <si>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</si>
  <si>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</si>
  <si>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</si>
  <si>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</si>
  <si>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</si>
  <si>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</si>
  <si>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</si>
  <si>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</si>
  <si>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</si>
  <si>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</si>
  <si>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</si>
  <si>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</si>
  <si>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</si>
  <si>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</si>
  <si>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</si>
  <si>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</si>
  <si>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</si>
  <si>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</si>
  <si>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</si>
  <si>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</si>
  <si>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</si>
  <si>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</si>
  <si>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</si>
  <si>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</si>
  <si>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</si>
  <si>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</si>
  <si>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</si>
  <si>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</si>
  <si>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</si>
  <si>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</si>
  <si>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</si>
  <si>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</si>
  <si>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</si>
  <si>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</si>
  <si>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</si>
  <si>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</si>
  <si>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</si>
  <si>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</si>
  <si>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</si>
  <si>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</si>
  <si>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</si>
  <si>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</si>
  <si>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</si>
  <si>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</si>
  <si>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</si>
  <si>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</si>
  <si>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</si>
  <si>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</si>
  <si>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</si>
  <si>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</si>
  <si>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</si>
  <si>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</si>
  <si>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</si>
  <si>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</si>
  <si>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</si>
  <si>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</si>
  <si>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</si>
  <si>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</si>
  <si>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</si>
  <si>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</si>
  <si>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</si>
  <si>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</si>
  <si>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</si>
  <si>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</si>
  <si>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</si>
  <si>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</si>
  <si>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</si>
  <si>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</si>
  <si>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</si>
  <si>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</si>
  <si>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</si>
  <si>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</si>
  <si>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</si>
  <si>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</si>
  <si>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</si>
  <si>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</si>
  <si>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</si>
  <si>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</si>
  <si>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</si>
  <si>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</si>
  <si>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</si>
  <si>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</si>
  <si>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</si>
  <si>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</si>
  <si>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</si>
  <si>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</si>
  <si>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</si>
  <si>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</si>
  <si>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</si>
  <si>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</si>
  <si>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</si>
  <si>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</si>
  <si>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</si>
  <si>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</si>
  <si>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</si>
  <si>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</si>
  <si>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</si>
  <si>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</si>
  <si>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</si>
  <si>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</si>
  <si>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</si>
  <si>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</si>
  <si>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</si>
  <si>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</si>
  <si>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</si>
  <si>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</si>
  <si>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</si>
  <si>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</si>
  <si>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</si>
  <si>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</si>
  <si>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</si>
  <si>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</si>
  <si>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</si>
  <si>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</si>
  <si>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</si>
  <si>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</si>
  <si>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</si>
  <si>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</si>
  <si>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</si>
  <si>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</si>
  <si>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</si>
  <si>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</si>
  <si>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</si>
  <si>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</si>
  <si>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</si>
  <si>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</si>
  <si>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</si>
  <si>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</si>
  <si>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</si>
  <si>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</si>
  <si>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</si>
  <si>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</si>
  <si>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</si>
  <si>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</si>
  <si>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</si>
  <si>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</si>
  <si>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</si>
  <si>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</si>
  <si>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</si>
  <si>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</si>
  <si>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</si>
  <si>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</si>
  <si>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</si>
  <si>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</si>
  <si>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</si>
  <si>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</si>
  <si>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</si>
  <si>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</si>
  <si>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</si>
  <si>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</si>
  <si>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</si>
  <si>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</si>
  <si>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</si>
  <si>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</si>
  <si>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</si>
  <si>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</si>
  <si>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</si>
  <si>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</si>
  <si>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</si>
  <si>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</si>
  <si>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</si>
  <si>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</si>
  <si>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</si>
  <si>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</si>
  <si>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</si>
  <si>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</si>
  <si>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</si>
  <si>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</si>
  <si>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</si>
  <si>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</si>
  <si>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</si>
  <si>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</si>
  <si>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</si>
  <si>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</si>
  <si>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</si>
  <si>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</si>
  <si>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</si>
  <si>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</si>
  <si>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</si>
  <si>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</si>
  <si>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</si>
  <si>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</si>
  <si>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</si>
  <si>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</si>
  <si>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</si>
  <si>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</si>
  <si>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</si>
  <si>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</si>
  <si>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</si>
  <si>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</si>
  <si>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</si>
  <si>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</si>
  <si>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</si>
  <si>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</si>
  <si>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</si>
  <si>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</si>
  <si>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</si>
  <si>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</si>
  <si>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</si>
  <si>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</si>
  <si>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</si>
  <si>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</si>
  <si>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</si>
  <si>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</si>
  <si>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</si>
  <si>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</si>
  <si>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</si>
  <si>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</si>
  <si>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</si>
  <si>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</si>
  <si>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</si>
  <si>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</si>
  <si>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</si>
  <si>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</si>
  <si>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</si>
  <si>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</si>
  <si>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</si>
  <si>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</si>
  <si>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</si>
  <si>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</si>
  <si>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</si>
  <si>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</si>
  <si>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</si>
  <si>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</si>
  <si>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</si>
  <si>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</si>
  <si>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</si>
  <si>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</si>
  <si>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</si>
  <si>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</si>
  <si>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</si>
  <si>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</si>
  <si>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</si>
  <si>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</si>
  <si>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</si>
  <si>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</si>
  <si>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</si>
  <si>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</si>
  <si>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</si>
  <si>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</si>
  <si>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</si>
  <si>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</si>
  <si>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</si>
  <si>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</si>
  <si>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</si>
  <si>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</si>
  <si>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</si>
  <si>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</si>
  <si>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</si>
  <si>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</si>
  <si>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</si>
  <si>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</si>
  <si>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</si>
  <si>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</si>
  <si>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</si>
  <si>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</si>
  <si>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</si>
  <si>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</si>
  <si>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</si>
  <si>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</si>
  <si>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</si>
  <si>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</si>
  <si>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</si>
  <si>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</si>
  <si>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</si>
  <si>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</si>
  <si>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</si>
  <si>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</si>
  <si>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</si>
  <si>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</si>
  <si>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</si>
  <si>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</si>
  <si>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</si>
  <si>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</si>
  <si>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</si>
  <si>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</si>
  <si>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</si>
  <si>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</si>
  <si>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</si>
  <si>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</si>
  <si>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</si>
  <si>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</si>
  <si>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</si>
  <si>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</si>
  <si>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</si>
  <si>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</si>
  <si>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</si>
  <si>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</si>
  <si>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</si>
  <si>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</si>
  <si>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</si>
  <si>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</si>
  <si>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</si>
  <si>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</si>
  <si>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</si>
  <si>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</si>
  <si>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</si>
  <si>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</si>
  <si>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</si>
  <si>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</si>
  <si>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</si>
  <si>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</si>
  <si>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</si>
  <si>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</si>
  <si>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</si>
  <si>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</si>
  <si>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</si>
  <si>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</si>
  <si>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</si>
  <si>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</si>
  <si>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</si>
  <si>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</si>
  <si>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</si>
  <si>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</si>
  <si>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</si>
  <si>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</si>
  <si>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</si>
  <si>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</si>
  <si>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</si>
  <si>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</si>
  <si>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</si>
  <si>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</si>
  <si>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</si>
  <si>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</si>
  <si>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</si>
  <si>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</si>
  <si>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</si>
  <si>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</si>
  <si>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</si>
  <si>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</si>
  <si>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</si>
  <si>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</si>
  <si>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</si>
  <si>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</si>
  <si>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</si>
  <si>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</si>
  <si>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</si>
  <si>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</si>
  <si>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</si>
  <si>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</si>
  <si>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</si>
  <si>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</si>
  <si>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</si>
  <si>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</si>
  <si>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</si>
  <si>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</si>
  <si>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</si>
  <si>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</si>
  <si>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</si>
  <si>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</si>
  <si>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</si>
  <si>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</si>
  <si>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</si>
  <si>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</si>
  <si>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</si>
  <si>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</si>
  <si>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</si>
  <si>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</si>
  <si>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</si>
  <si>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</si>
  <si>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</si>
  <si>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</si>
  <si>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</si>
  <si>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</si>
  <si>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</si>
  <si>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</si>
  <si>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</si>
  <si>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</si>
  <si>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</si>
  <si>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</si>
  <si>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</si>
  <si>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</si>
  <si>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</si>
  <si>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</si>
  <si>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</si>
  <si>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</si>
  <si>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</si>
  <si>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</si>
  <si>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</si>
  <si>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</si>
  <si>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</si>
  <si>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</si>
  <si>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</si>
  <si>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</si>
  <si>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</si>
  <si>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</si>
  <si>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</si>
  <si>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</si>
  <si>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</si>
  <si>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</si>
  <si>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</si>
  <si>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</si>
  <si>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</si>
  <si>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</si>
  <si>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</si>
  <si>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</si>
  <si>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</si>
  <si>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</si>
  <si>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</si>
  <si>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</si>
  <si>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</si>
  <si>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</si>
  <si>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</si>
  <si>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</si>
  <si>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</si>
  <si>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</si>
  <si>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</si>
  <si>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</si>
  <si>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</si>
  <si>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</si>
  <si>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</si>
  <si>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</si>
  <si>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</si>
  <si>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</si>
  <si>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</si>
  <si>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</si>
  <si>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</si>
  <si>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</si>
  <si>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</si>
  <si>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</si>
  <si>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</si>
  <si>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</si>
  <si>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</si>
  <si>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</si>
  <si>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</si>
  <si>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</si>
  <si>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</si>
  <si>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</si>
  <si>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</si>
  <si>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</si>
  <si>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</si>
  <si>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</si>
  <si>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</si>
  <si>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</si>
  <si>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</si>
  <si>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</si>
  <si>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</si>
  <si>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</si>
  <si>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</si>
  <si>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</si>
  <si>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</si>
  <si>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</si>
  <si>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</si>
  <si>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</si>
  <si>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</si>
  <si>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</si>
  <si>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</si>
  <si>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</si>
  <si>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</si>
  <si>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</si>
  <si>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</si>
  <si>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</si>
  <si>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</si>
  <si>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</si>
  <si>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</si>
  <si>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</si>
  <si>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</si>
  <si>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</si>
  <si>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</si>
  <si>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</si>
  <si>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</si>
  <si>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</si>
  <si>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</si>
  <si>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</si>
  <si>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</si>
  <si>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</si>
  <si>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</si>
  <si>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</si>
  <si>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</si>
  <si>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</si>
  <si>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</si>
  <si>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</si>
  <si>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</si>
  <si>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</si>
  <si>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</si>
  <si>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</si>
  <si>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</si>
  <si>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</si>
  <si>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</si>
  <si>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</si>
  <si>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</si>
  <si>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</si>
  <si>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</si>
  <si>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</si>
  <si>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</si>
  <si>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</si>
  <si>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</si>
  <si>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</si>
  <si>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</si>
  <si>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</si>
  <si>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</si>
  <si>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</si>
  <si>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</si>
  <si>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</si>
  <si>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</si>
  <si>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</si>
  <si>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</si>
  <si>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</si>
  <si>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</si>
  <si>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</si>
  <si>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</si>
  <si>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</si>
  <si>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</si>
  <si>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</si>
  <si>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</si>
  <si>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</si>
  <si>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</si>
  <si>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</si>
  <si>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</si>
  <si>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</si>
  <si>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</si>
  <si>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</si>
  <si>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</si>
  <si>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</si>
  <si>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</si>
  <si>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</si>
  <si>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</si>
  <si>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</si>
  <si>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</si>
  <si>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</si>
  <si>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</si>
  <si>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</si>
  <si>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</si>
  <si>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</si>
  <si>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</si>
  <si>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</si>
  <si>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</si>
  <si>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</si>
  <si>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</si>
  <si>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</si>
  <si>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</si>
  <si>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</si>
  <si>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</si>
  <si>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</si>
  <si>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</si>
  <si>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</si>
  <si>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</si>
  <si>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</si>
  <si>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</si>
  <si>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</si>
  <si>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</si>
  <si>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</si>
  <si>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</si>
  <si>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</si>
  <si>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</si>
  <si>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</si>
  <si>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</si>
  <si>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</si>
  <si>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</si>
  <si>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</si>
  <si>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</si>
  <si>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</si>
  <si>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</si>
  <si>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</si>
  <si>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</si>
  <si>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</si>
  <si>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</si>
  <si>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</si>
  <si>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</si>
  <si>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</si>
  <si>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</si>
  <si>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</si>
  <si>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</si>
  <si>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</si>
  <si>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</si>
  <si>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</si>
  <si>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</si>
  <si>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</si>
  <si>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</si>
  <si>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</si>
  <si>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</si>
  <si>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</si>
  <si>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</si>
  <si>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</si>
  <si>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</si>
  <si>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</si>
  <si>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</si>
  <si>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</si>
  <si>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</si>
  <si>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</si>
  <si>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</si>
  <si>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</si>
  <si>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</si>
  <si>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</si>
  <si>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</si>
  <si>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</si>
  <si>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</si>
  <si>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</si>
  <si>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</si>
  <si>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</si>
  <si>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</si>
  <si>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</si>
  <si>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</si>
  <si>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</si>
  <si>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</si>
  <si>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</si>
  <si>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</si>
  <si>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</si>
  <si>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</si>
  <si>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</si>
  <si>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</si>
  <si>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</si>
  <si>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</si>
  <si>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</si>
  <si>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</si>
  <si>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</si>
  <si>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</si>
  <si>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</si>
  <si>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</si>
  <si>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</si>
  <si>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</si>
  <si>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</si>
  <si>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</si>
  <si>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</si>
  <si>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</si>
  <si>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</si>
  <si>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</si>
  <si>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</si>
  <si>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</si>
  <si>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</si>
  <si>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</si>
  <si>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</si>
  <si>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</si>
  <si>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</si>
  <si>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</si>
  <si>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</si>
  <si>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</si>
  <si>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</si>
  <si>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</si>
  <si>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</si>
  <si>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</si>
  <si>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</si>
  <si>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</si>
  <si>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</si>
  <si>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</si>
  <si>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</si>
  <si>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</si>
  <si>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</si>
  <si>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</si>
  <si>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</si>
  <si>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</si>
  <si>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</si>
  <si>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</si>
  <si>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</si>
  <si>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</si>
  <si>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</si>
  <si>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</si>
  <si>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</si>
  <si>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</si>
  <si>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</si>
  <si>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</si>
  <si>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</si>
  <si>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</si>
  <si>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</si>
  <si>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</si>
  <si>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</si>
  <si>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</si>
  <si>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</si>
  <si>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</si>
  <si>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</si>
  <si>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</si>
  <si>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</si>
  <si>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</si>
  <si>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</si>
  <si>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</si>
  <si>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</si>
  <si>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</si>
  <si>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</si>
  <si>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</si>
  <si>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</si>
  <si>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</si>
  <si>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</si>
  <si>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</si>
  <si>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</si>
  <si>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</si>
  <si>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</si>
  <si>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</si>
  <si>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</si>
  <si>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</si>
  <si>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</si>
  <si>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</si>
  <si>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</si>
  <si>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</si>
  <si>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</si>
  <si>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</si>
  <si>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</si>
  <si>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</si>
  <si>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</si>
  <si>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</si>
  <si>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</si>
  <si>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</si>
  <si>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</si>
  <si>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</si>
  <si>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</si>
  <si>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</si>
  <si>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</si>
  <si>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</si>
  <si>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</si>
  <si>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</si>
  <si>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</si>
  <si>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</si>
  <si>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</si>
  <si>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</si>
  <si>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</si>
  <si>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</si>
  <si>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</si>
  <si>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</si>
  <si>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</si>
  <si>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</si>
  <si>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</si>
  <si>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</si>
  <si>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</si>
  <si>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</si>
  <si>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</si>
  <si>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</si>
  <si>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</si>
  <si>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</si>
  <si>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</si>
  <si>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</si>
  <si>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</si>
  <si>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</si>
  <si>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</si>
  <si>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</si>
  <si>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</si>
  <si>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</si>
  <si>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</si>
  <si>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</si>
  <si>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</si>
  <si>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</si>
  <si>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</si>
  <si>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</si>
  <si>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</si>
  <si>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</si>
  <si>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</si>
  <si>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</si>
  <si>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</si>
  <si>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</si>
  <si>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</si>
  <si>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</si>
  <si>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</si>
  <si>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</si>
  <si>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</si>
  <si>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</si>
  <si>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</si>
  <si>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</si>
  <si>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</si>
  <si>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</si>
  <si>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</si>
  <si>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</si>
  <si>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</si>
  <si>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</si>
  <si>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</si>
  <si>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</si>
  <si>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</si>
  <si>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</si>
  <si>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</si>
  <si>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</si>
  <si>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</si>
  <si>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</si>
  <si>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</si>
  <si>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</si>
  <si>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</si>
  <si>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</si>
  <si>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</si>
  <si>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</si>
  <si>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</si>
  <si>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</si>
  <si>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</si>
  <si>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</si>
  <si>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</si>
  <si>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</si>
  <si>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</si>
  <si>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</si>
  <si>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</si>
  <si>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</si>
  <si>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</si>
  <si>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</si>
  <si>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</si>
  <si>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</si>
  <si>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</si>
  <si>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</si>
  <si>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</si>
  <si>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</si>
  <si>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</si>
  <si>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</si>
  <si>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</si>
  <si>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</si>
  <si>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</si>
  <si>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</si>
  <si>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</si>
  <si>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</si>
  <si>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</si>
  <si>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</si>
  <si>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</si>
  <si>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</si>
  <si>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</si>
  <si>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</si>
  <si>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</si>
  <si>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</si>
  <si>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</si>
  <si>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</si>
  <si>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</si>
  <si>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</si>
  <si>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</si>
  <si>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</si>
  <si>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</si>
  <si>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</si>
  <si>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</si>
  <si>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</si>
  <si>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</si>
  <si>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</si>
  <si>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</si>
  <si>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</si>
  <si>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</si>
  <si>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</si>
  <si>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</si>
  <si>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</si>
  <si>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</si>
  <si>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</si>
  <si>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</si>
  <si>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</si>
  <si>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</si>
  <si>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</si>
  <si>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</si>
  <si>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</si>
  <si>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</si>
  <si>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</si>
  <si>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</si>
  <si>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</si>
  <si>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</si>
  <si>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</si>
  <si>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</si>
  <si>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</si>
  <si>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</si>
  <si>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</si>
  <si>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</si>
  <si>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</si>
  <si>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</si>
  <si>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</si>
  <si>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</si>
  <si>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</si>
  <si>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</si>
  <si>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</si>
  <si>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</si>
  <si>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</si>
  <si>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</si>
  <si>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</si>
  <si>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</si>
  <si>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</si>
  <si>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</si>
  <si>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</si>
  <si>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</si>
  <si>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</si>
  <si>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</si>
  <si>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</si>
  <si>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</si>
  <si>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</si>
  <si>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</si>
  <si>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</si>
  <si>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</si>
  <si>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</si>
  <si>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</si>
  <si>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</si>
  <si>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</si>
  <si>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</si>
  <si>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</si>
  <si>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</si>
  <si>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</si>
  <si>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</si>
  <si>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</si>
  <si>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</si>
  <si>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</si>
  <si>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</si>
  <si>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</si>
  <si>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</si>
  <si>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</si>
  <si>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</si>
  <si>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</si>
  <si>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</si>
  <si>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</si>
  <si>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</si>
  <si>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</si>
  <si>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</si>
  <si>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</si>
  <si>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</si>
  <si>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</si>
  <si>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</si>
  <si>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</si>
  <si>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</si>
  <si>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</si>
  <si>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</si>
  <si>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</si>
  <si>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</si>
  <si>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</si>
  <si>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</si>
  <si>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</si>
  <si>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</si>
  <si>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</si>
  <si>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</si>
  <si>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</si>
  <si>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</si>
  <si>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</si>
  <si>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</si>
  <si>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</si>
  <si>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</si>
  <si>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</si>
  <si>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</si>
  <si>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</si>
  <si>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</si>
  <si>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</si>
  <si>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</si>
  <si>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</si>
  <si>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</si>
  <si>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</si>
  <si>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</si>
  <si>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</si>
  <si>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</si>
  <si>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</si>
  <si>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</si>
  <si>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</si>
  <si>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</si>
  <si>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</si>
  <si>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</si>
  <si>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</si>
  <si>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</si>
  <si>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</si>
  <si>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</si>
  <si>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</si>
  <si>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</si>
  <si>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</si>
  <si>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</si>
  <si>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</si>
  <si>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</si>
  <si>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</si>
  <si>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</si>
  <si>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</si>
  <si>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</si>
  <si>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</si>
  <si>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</si>
  <si>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</si>
  <si>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</si>
  <si>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</si>
  <si>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</si>
  <si>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</si>
  <si>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</si>
  <si>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</si>
  <si>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</si>
  <si>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</si>
  <si>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</si>
  <si>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</si>
  <si>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</si>
  <si>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</si>
  <si>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</si>
  <si>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</si>
  <si>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</si>
  <si>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</si>
  <si>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</si>
  <si>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</si>
  <si>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</si>
  <si>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</si>
  <si>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</si>
  <si>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</si>
  <si>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</si>
  <si>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</si>
  <si>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</si>
  <si>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</si>
  <si>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</si>
  <si>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</si>
  <si>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</si>
  <si>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</si>
  <si>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</si>
  <si>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</si>
  <si>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</si>
  <si>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</si>
  <si>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</si>
  <si>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</si>
  <si>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</si>
  <si>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</si>
  <si>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</si>
  <si>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</si>
  <si>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</si>
  <si>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</si>
  <si>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</si>
  <si>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</si>
  <si>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</si>
  <si>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</si>
  <si>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</si>
  <si>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</si>
  <si>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</si>
  <si>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</si>
  <si>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</si>
  <si>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</si>
  <si>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</si>
  <si>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</si>
  <si>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</si>
  <si>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</si>
  <si>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</si>
  <si>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</si>
  <si>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</si>
  <si>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</si>
  <si>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</si>
  <si>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</si>
  <si>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</si>
  <si>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</si>
  <si>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</si>
  <si>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</si>
  <si>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</si>
  <si>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</si>
  <si>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</si>
  <si>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</si>
  <si>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</si>
  <si>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</si>
  <si>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</si>
  <si>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</si>
  <si>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</si>
  <si>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</si>
  <si>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</si>
  <si>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</si>
  <si>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</si>
  <si>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</si>
  <si>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</si>
  <si>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</si>
  <si>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</si>
  <si>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</si>
  <si>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</si>
  <si>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</si>
  <si>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</si>
  <si>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</si>
  <si>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</si>
  <si>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</si>
  <si>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</si>
  <si>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</si>
  <si>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</si>
  <si>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</si>
  <si>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</si>
  <si>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</si>
  <si>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</si>
  <si>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</si>
  <si>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</si>
  <si>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</si>
  <si>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</si>
  <si>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</si>
  <si>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</si>
  <si>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</si>
  <si>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</si>
  <si>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</si>
  <si>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</si>
  <si>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</si>
  <si>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</si>
  <si>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</si>
  <si>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</si>
  <si>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</si>
  <si>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</si>
  <si>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</si>
  <si>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</si>
  <si>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</si>
  <si>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</si>
  <si>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</si>
  <si>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</si>
  <si>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</si>
  <si>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</si>
  <si>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</si>
  <si>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</si>
  <si>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</si>
  <si>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</si>
  <si>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</si>
  <si>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</si>
  <si>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</si>
  <si>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</si>
  <si>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</si>
  <si>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</si>
  <si>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</si>
  <si>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</si>
  <si>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</si>
  <si>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</si>
  <si>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</si>
  <si>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</si>
  <si>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</si>
  <si>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</si>
  <si>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</si>
  <si>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</si>
  <si>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</si>
  <si>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</si>
  <si>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</si>
  <si>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</si>
  <si>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</si>
  <si>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</si>
  <si>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</si>
  <si>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</si>
  <si>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</si>
  <si>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</si>
  <si>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</si>
  <si>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</si>
  <si>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</si>
  <si>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</si>
  <si>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</si>
  <si>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</si>
  <si>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</si>
  <si>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</si>
  <si>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</si>
  <si>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</si>
  <si>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</si>
  <si>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</si>
  <si>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</si>
  <si>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</si>
  <si>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</si>
  <si>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</si>
  <si>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</si>
  <si>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</si>
  <si>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</si>
  <si>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</si>
  <si>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</si>
  <si>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</si>
  <si>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</si>
  <si>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</si>
  <si>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</si>
  <si>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</si>
  <si>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</si>
  <si>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</si>
  <si>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</si>
  <si>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</si>
  <si>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</si>
  <si>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</si>
  <si>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</si>
  <si>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</si>
  <si>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</si>
  <si>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</si>
  <si>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</si>
  <si>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</si>
  <si>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</si>
  <si>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</si>
  <si>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</si>
  <si>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</si>
  <si>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</si>
  <si>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</si>
  <si>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</si>
  <si>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</si>
  <si>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</si>
  <si>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</si>
  <si>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</si>
  <si>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</si>
  <si>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</si>
  <si>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</si>
  <si>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</si>
  <si>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</si>
  <si>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</si>
  <si>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</si>
  <si>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</si>
  <si>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</si>
  <si>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</si>
  <si>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</si>
  <si>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</si>
  <si>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</si>
  <si>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</si>
  <si>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</si>
  <si>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</si>
  <si>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</si>
  <si>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</si>
  <si>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</si>
  <si>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</si>
  <si>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</si>
  <si>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</si>
  <si>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</si>
  <si>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</si>
  <si>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</si>
  <si>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</si>
  <si>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</si>
  <si>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</si>
  <si>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</si>
  <si>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</si>
  <si>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</si>
  <si>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</si>
  <si>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</si>
  <si>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</si>
  <si>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</si>
  <si>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</si>
  <si>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</si>
  <si>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</si>
  <si>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</si>
  <si>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</si>
  <si>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</si>
  <si>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</si>
  <si>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</si>
  <si>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</si>
  <si>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</si>
  <si>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</si>
  <si>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</si>
  <si>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</si>
  <si>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</si>
  <si>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</si>
  <si>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</si>
  <si>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</si>
  <si>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</si>
  <si>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</si>
  <si>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</si>
  <si>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</si>
  <si>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</si>
  <si>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</si>
  <si>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</si>
  <si>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</si>
  <si>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</si>
  <si>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</si>
  <si>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</si>
  <si>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</si>
  <si>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</si>
  <si>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</si>
  <si>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</si>
  <si>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</si>
  <si>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</si>
  <si>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</si>
  <si>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</si>
  <si>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</si>
  <si>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</si>
  <si>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</si>
  <si>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</si>
  <si>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</si>
  <si>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</si>
  <si>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</si>
  <si>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</si>
  <si>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</si>
  <si>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</si>
  <si>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</si>
  <si>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</si>
  <si>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</si>
  <si>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</si>
  <si>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</si>
  <si>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</si>
  <si>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</si>
  <si>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</si>
  <si>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</si>
  <si>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</si>
  <si>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</si>
  <si>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</si>
  <si>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</si>
  <si>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</si>
  <si>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</si>
  <si>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</si>
  <si>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</si>
  <si>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</si>
  <si>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</si>
  <si>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</si>
  <si>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</si>
  <si>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</si>
  <si>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</si>
  <si>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</si>
  <si>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</si>
  <si>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</si>
  <si>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</si>
  <si>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</si>
  <si>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</si>
  <si>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</si>
  <si>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</si>
  <si>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</si>
  <si>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</si>
  <si>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</si>
  <si>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</si>
  <si>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</si>
  <si>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</si>
  <si>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</si>
  <si>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</si>
  <si>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</si>
  <si>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</si>
  <si>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</si>
  <si>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</si>
  <si>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</si>
  <si>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</si>
  <si>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</si>
  <si>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</si>
  <si>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</si>
  <si>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</si>
  <si>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</si>
  <si>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</si>
  <si>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</si>
  <si>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</si>
  <si>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</si>
  <si>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</si>
  <si>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</si>
  <si>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</si>
  <si>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</si>
  <si>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</si>
  <si>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</si>
  <si>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</si>
  <si>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</si>
  <si>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</si>
  <si>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</si>
  <si>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</si>
  <si>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</si>
  <si>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</si>
  <si>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</si>
  <si>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</si>
  <si>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</si>
  <si>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</si>
  <si>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</si>
  <si>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</si>
  <si>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</si>
  <si>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</si>
  <si>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</si>
  <si>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</si>
  <si>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</si>
  <si>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</si>
  <si>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</si>
  <si>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</si>
  <si>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</si>
  <si>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</si>
  <si>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</si>
  <si>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</si>
  <si>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</si>
  <si>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</si>
  <si>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</si>
  <si>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</si>
  <si>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</si>
  <si>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</si>
  <si>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</si>
  <si>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</si>
  <si>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</si>
  <si>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</si>
  <si>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</si>
  <si>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</si>
  <si>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</si>
  <si>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</si>
  <si>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</si>
  <si>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</si>
  <si>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</si>
  <si>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</si>
  <si>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</si>
  <si>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</si>
  <si>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</si>
  <si>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</si>
  <si>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</si>
  <si>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</si>
  <si>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</si>
  <si>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</si>
  <si>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</si>
  <si>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</si>
  <si>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</si>
  <si>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</si>
  <si>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</si>
  <si>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</si>
  <si>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</si>
  <si>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</si>
  <si>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</si>
  <si>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</si>
  <si>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</si>
  <si>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</si>
  <si>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</si>
  <si>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</si>
  <si>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</si>
  <si>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</si>
  <si>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</si>
  <si>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</si>
  <si>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</si>
  <si>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</si>
  <si>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</si>
  <si>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</si>
  <si>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</si>
  <si>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</si>
  <si>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</si>
  <si>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</si>
  <si>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</si>
  <si>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</si>
  <si>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</si>
  <si>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</si>
  <si>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</si>
  <si>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</si>
  <si>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</si>
  <si>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</si>
  <si>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</si>
  <si>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</si>
  <si>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</si>
  <si>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</si>
  <si>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</si>
  <si>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</si>
  <si>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</si>
  <si>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</si>
  <si>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</si>
  <si>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</si>
  <si>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</si>
  <si>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</si>
  <si>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</si>
  <si>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</si>
  <si>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</si>
  <si>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</si>
  <si>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</si>
  <si>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</si>
  <si>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</si>
  <si>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</si>
  <si>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</si>
  <si>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</si>
  <si>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</si>
  <si>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</si>
  <si>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</si>
  <si>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</si>
  <si>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</si>
  <si>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</si>
  <si>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</si>
  <si>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</si>
  <si>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</si>
  <si>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</si>
  <si>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</si>
  <si>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</si>
  <si>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</si>
  <si>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</si>
  <si>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</si>
  <si>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</si>
  <si>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</si>
  <si>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</si>
  <si>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</si>
  <si>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</si>
  <si>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</si>
  <si>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</si>
  <si>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</si>
  <si>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</si>
  <si>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</si>
  <si>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</si>
  <si>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</si>
  <si>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</si>
  <si>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</si>
  <si>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</si>
  <si>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</si>
  <si>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</si>
  <si>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</si>
  <si>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</si>
  <si>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</si>
  <si>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</si>
  <si>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</si>
  <si>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</si>
  <si>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</si>
  <si>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</si>
  <si>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</si>
  <si>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</si>
  <si>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</si>
  <si>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</si>
  <si>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</si>
  <si>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</si>
  <si>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</si>
  <si>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</si>
  <si>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</si>
  <si>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</si>
  <si>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</si>
  <si>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</si>
  <si>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</si>
  <si>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</si>
  <si>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</si>
  <si>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</si>
  <si>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</si>
  <si>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</si>
  <si>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</si>
  <si>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</si>
  <si>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</si>
  <si>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</si>
  <si>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</si>
  <si>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</si>
  <si>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</si>
  <si>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</si>
  <si>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</si>
  <si>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</si>
  <si>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</si>
  <si>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</si>
  <si>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</si>
  <si>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</si>
  <si>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</si>
  <si>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</si>
  <si>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</si>
  <si>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</si>
  <si>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</si>
  <si>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</si>
  <si>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</si>
  <si>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</si>
  <si>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</si>
  <si>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</si>
  <si>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</si>
  <si>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</si>
  <si>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</si>
  <si>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</si>
  <si>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</si>
  <si>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</si>
  <si>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</si>
  <si>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</si>
  <si>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</si>
  <si>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</si>
  <si>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</si>
  <si>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</si>
  <si>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</si>
  <si>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</si>
  <si>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</si>
  <si>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</si>
  <si>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</si>
  <si>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</si>
  <si>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</si>
  <si>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</si>
  <si>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</si>
  <si>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</si>
  <si>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</si>
  <si>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</si>
  <si>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</si>
  <si>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</si>
  <si>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</si>
  <si>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</si>
  <si>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</si>
  <si>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</si>
  <si>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</si>
  <si>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</si>
  <si>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</si>
  <si>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</si>
  <si>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</si>
  <si>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</si>
  <si>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</si>
  <si>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</si>
  <si>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</si>
  <si>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</si>
  <si>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</si>
  <si>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</si>
  <si>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</si>
  <si>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</si>
  <si>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</si>
  <si>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</si>
  <si>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</si>
  <si>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</si>
  <si>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</si>
  <si>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</si>
  <si>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</si>
  <si>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</si>
  <si>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</si>
  <si>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</si>
  <si>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</si>
  <si>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</si>
  <si>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</si>
  <si>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</si>
  <si>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</si>
  <si>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</si>
  <si>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</si>
  <si>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</si>
  <si>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</si>
  <si>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</si>
  <si>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</si>
  <si>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</si>
  <si>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</si>
  <si>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</si>
  <si>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</si>
  <si>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</si>
  <si>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</si>
  <si>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</si>
  <si>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</si>
  <si>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</si>
  <si>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</si>
  <si>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</si>
  <si>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</si>
  <si>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</si>
  <si>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</si>
  <si>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</si>
  <si>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</si>
  <si>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</si>
  <si>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</si>
  <si>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</si>
  <si>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</si>
  <si>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</si>
  <si>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</si>
  <si>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</si>
  <si>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</si>
  <si>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</si>
  <si>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</si>
  <si>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</si>
  <si>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</si>
  <si>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</si>
  <si>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</si>
  <si>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</si>
  <si>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</si>
  <si>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</si>
  <si>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</si>
  <si>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</si>
  <si>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</si>
  <si>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</si>
  <si>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</si>
  <si>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</si>
  <si>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</si>
  <si>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</si>
  <si>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</si>
  <si>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</si>
  <si>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</si>
  <si>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</si>
  <si>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</si>
  <si>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</si>
  <si>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</si>
  <si>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</si>
  <si>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</si>
  <si>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</si>
  <si>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</si>
  <si>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</si>
  <si>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</si>
  <si>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</si>
  <si>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</si>
  <si>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</si>
  <si>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</si>
  <si>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</si>
  <si>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</si>
  <si>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</si>
  <si>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</si>
  <si>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</si>
  <si>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</si>
  <si>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</si>
  <si>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</si>
  <si>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</si>
  <si>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</si>
  <si>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</si>
  <si>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</si>
  <si>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</si>
  <si>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</si>
  <si>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</si>
  <si>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</si>
  <si>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</si>
  <si>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</si>
  <si>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</si>
  <si>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</si>
  <si>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</si>
  <si>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</si>
  <si>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</si>
  <si>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</si>
  <si>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</si>
  <si>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</si>
  <si>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</si>
  <si>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</si>
  <si>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</si>
  <si>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</si>
  <si>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</si>
  <si>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</si>
  <si>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</si>
  <si>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</si>
  <si>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</si>
  <si>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</si>
  <si>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</si>
  <si>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</si>
  <si>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</si>
  <si>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</si>
  <si>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</si>
  <si>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</si>
  <si>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</si>
  <si>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</si>
  <si>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</si>
  <si>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</si>
  <si>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</si>
  <si>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</si>
  <si>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</si>
  <si>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</si>
  <si>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</si>
  <si>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</si>
  <si>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</si>
  <si>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</si>
  <si>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</si>
  <si>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</si>
  <si>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</si>
  <si>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</si>
  <si>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</si>
  <si>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</si>
  <si>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</si>
  <si>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</si>
  <si>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</si>
  <si>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</si>
  <si>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</si>
  <si>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</si>
  <si>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</si>
  <si>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</si>
  <si>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</si>
  <si>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</si>
  <si>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</si>
  <si>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</si>
  <si>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</si>
  <si>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</si>
  <si>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</si>
  <si>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</si>
  <si>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</si>
  <si>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</si>
  <si>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</si>
  <si>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</si>
  <si>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</si>
  <si>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</si>
  <si>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</si>
  <si>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</si>
  <si>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</si>
  <si>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</si>
  <si>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</si>
  <si>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</si>
  <si>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</si>
  <si>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</si>
  <si>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</si>
  <si>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</si>
  <si>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</si>
  <si>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</si>
  <si>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</si>
  <si>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</si>
  <si>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</si>
  <si>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</si>
  <si>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</si>
  <si>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</si>
  <si>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</si>
  <si>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</si>
  <si>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</si>
  <si>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</si>
  <si>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</si>
  <si>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</si>
  <si>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</si>
  <si>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</si>
  <si>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</si>
  <si>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</si>
  <si>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</si>
  <si>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</si>
  <si>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</si>
  <si>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</si>
  <si>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</si>
  <si>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</si>
  <si>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</si>
  <si>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</si>
  <si>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</si>
  <si>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</si>
  <si>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</si>
  <si>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</si>
  <si>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</si>
  <si>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</si>
  <si>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</si>
  <si>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</si>
  <si>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</si>
  <si>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</si>
  <si>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</si>
  <si>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</si>
  <si>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</si>
  <si>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</si>
  <si>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</si>
  <si>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</si>
  <si>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</si>
  <si>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</si>
  <si>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</si>
  <si>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</si>
  <si>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</si>
  <si>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</si>
  <si>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</si>
  <si>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</si>
  <si>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</si>
  <si>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</si>
  <si>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</si>
  <si>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</si>
  <si>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</si>
  <si>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</si>
  <si>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</si>
  <si>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</si>
  <si>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</si>
  <si>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</si>
  <si>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</si>
  <si>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</si>
  <si>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</si>
  <si>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</si>
  <si>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</si>
  <si>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</si>
  <si>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</si>
  <si>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</si>
  <si>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</si>
  <si>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</si>
  <si>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</si>
  <si>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</si>
  <si>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</si>
  <si>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</si>
  <si>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</si>
  <si>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</si>
  <si>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</si>
  <si>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</si>
  <si>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</si>
  <si>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</si>
  <si>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</si>
  <si>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</si>
  <si>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</si>
  <si>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</si>
  <si>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</si>
  <si>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</si>
  <si>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</si>
  <si>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</si>
  <si>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</si>
  <si>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</si>
  <si>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</si>
  <si>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</si>
  <si>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</si>
  <si>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</si>
  <si>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</si>
  <si>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</si>
  <si>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</si>
  <si>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</si>
  <si>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</si>
  <si>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</si>
  <si>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</si>
  <si>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</si>
  <si>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</si>
  <si>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</si>
  <si>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</si>
  <si>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</si>
  <si>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</si>
  <si>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</si>
  <si>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</si>
  <si>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</si>
  <si>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</si>
  <si>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</si>
  <si>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</si>
  <si>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</si>
  <si>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</si>
  <si>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</si>
  <si>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</si>
  <si>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</si>
  <si>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</si>
  <si>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</si>
  <si>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</si>
  <si>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</si>
  <si>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</si>
  <si>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</si>
  <si>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</si>
  <si>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</si>
  <si>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</si>
  <si>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</si>
  <si>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</si>
  <si>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</si>
  <si>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</si>
  <si>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</si>
  <si>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</si>
  <si>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</si>
  <si>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</si>
  <si>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</si>
  <si>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</si>
  <si>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</si>
  <si>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</si>
  <si>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</si>
  <si>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</si>
  <si>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</si>
  <si>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</si>
  <si>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</si>
  <si>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</si>
  <si>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</si>
  <si>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</si>
  <si>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</si>
  <si>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</si>
  <si>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</si>
  <si>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</si>
  <si>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</si>
  <si>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</si>
  <si>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</si>
  <si>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</si>
  <si>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</si>
  <si>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</si>
  <si>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</si>
  <si>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</si>
  <si>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</si>
  <si>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</si>
  <si>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</si>
  <si>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</si>
  <si>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</si>
  <si>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</si>
  <si>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</si>
  <si>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</si>
  <si>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</si>
  <si>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</si>
  <si>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</si>
  <si>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</si>
  <si>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</si>
  <si>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</si>
  <si>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</si>
  <si>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</si>
  <si>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</si>
  <si>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</si>
  <si>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</si>
  <si>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</si>
  <si>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</si>
  <si>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</si>
  <si>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</si>
  <si>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</si>
  <si>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</si>
  <si>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</si>
  <si>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</si>
  <si>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</si>
  <si>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</si>
  <si>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</si>
  <si>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</si>
  <si>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</si>
  <si>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</si>
  <si>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</si>
  <si>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</si>
  <si>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</si>
  <si>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</si>
  <si>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</si>
  <si>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</si>
  <si>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</si>
  <si>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</si>
  <si>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</si>
  <si>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</si>
  <si>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</si>
  <si>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</si>
  <si>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</si>
  <si>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</si>
  <si>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</si>
  <si>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</si>
  <si>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</si>
  <si>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</si>
  <si>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</si>
  <si>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</si>
  <si>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</si>
  <si>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</si>
  <si>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</si>
  <si>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</si>
  <si>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</si>
  <si>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</si>
  <si>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</si>
  <si>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</si>
  <si>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</si>
  <si>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</si>
  <si>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</si>
  <si>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</si>
  <si>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</si>
  <si>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</si>
  <si>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</si>
  <si>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</si>
  <si>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</si>
  <si>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</si>
  <si>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</si>
  <si>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</si>
  <si>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</si>
  <si>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</si>
  <si>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</si>
  <si>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</si>
  <si>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</si>
  <si>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</si>
  <si>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</si>
  <si>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</si>
  <si>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</si>
  <si>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</si>
  <si>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</si>
  <si>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</si>
  <si>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</si>
  <si>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</si>
  <si>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</si>
  <si>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</si>
  <si>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</si>
  <si>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</si>
  <si>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</si>
  <si>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</si>
  <si>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</si>
  <si>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</si>
  <si>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</si>
  <si>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</si>
  <si>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</si>
  <si>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</si>
  <si>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</si>
  <si>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</si>
  <si>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</si>
  <si>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</si>
  <si>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</si>
  <si>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</si>
  <si>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</si>
  <si>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</si>
  <si>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</si>
  <si>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</si>
  <si>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</si>
  <si>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</si>
  <si>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</si>
  <si>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</si>
  <si>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</si>
  <si>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</si>
  <si>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</si>
  <si>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</si>
  <si>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</si>
  <si>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</si>
  <si>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</si>
  <si>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</si>
  <si>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</si>
  <si>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</si>
  <si>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</si>
  <si>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</si>
  <si>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</si>
  <si>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</si>
  <si>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</si>
  <si>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</si>
  <si>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</si>
  <si>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</si>
  <si>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</si>
  <si>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</si>
  <si>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</si>
  <si>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</si>
  <si>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</si>
  <si>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</si>
  <si>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</si>
  <si>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</si>
  <si>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</si>
  <si>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</si>
  <si>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</si>
  <si>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</si>
  <si>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</si>
  <si>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</si>
  <si>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</si>
  <si>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</si>
  <si>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</si>
  <si>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</si>
  <si>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</si>
  <si>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</si>
  <si>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</si>
  <si>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</si>
  <si>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</si>
  <si>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</si>
  <si>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</si>
  <si>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</si>
  <si>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</si>
  <si>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</si>
  <si>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</si>
  <si>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</si>
  <si>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</si>
  <si>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</si>
  <si>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</si>
  <si>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</si>
  <si>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</si>
  <si>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</si>
  <si>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</si>
  <si>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</si>
  <si>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</si>
  <si>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</si>
  <si>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</si>
  <si>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</si>
  <si>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</si>
  <si>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</si>
  <si>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</si>
  <si>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</si>
  <si>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</si>
  <si>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</si>
  <si>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</si>
  <si>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</si>
  <si>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</si>
  <si>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</si>
  <si>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</si>
  <si>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</si>
  <si>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</si>
  <si>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</si>
  <si>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</si>
  <si>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</si>
  <si>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</si>
  <si>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</si>
  <si>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</si>
  <si>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</si>
  <si>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</si>
  <si>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</si>
  <si>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</si>
  <si>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</si>
  <si>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</si>
  <si>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</si>
  <si>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</si>
  <si>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</si>
  <si>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</si>
  <si>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</si>
  <si>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</si>
  <si>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</si>
  <si>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</si>
  <si>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</si>
  <si>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</si>
  <si>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</si>
  <si>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</si>
  <si>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</si>
  <si>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</si>
  <si>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</si>
  <si>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</si>
  <si>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</si>
  <si>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</si>
  <si>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</si>
  <si>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</si>
  <si>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</si>
  <si>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</si>
  <si>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</si>
  <si>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</si>
  <si>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</si>
  <si>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</si>
  <si>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</si>
  <si>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</si>
  <si>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</si>
  <si>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</si>
  <si>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</si>
  <si>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</si>
  <si>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</si>
  <si>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</si>
  <si>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</si>
  <si>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</si>
  <si>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</si>
  <si>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</si>
  <si>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</si>
  <si>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</si>
  <si>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</si>
  <si>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</si>
  <si>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</si>
  <si>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</si>
  <si>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</si>
  <si>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</si>
  <si>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</si>
  <si>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</si>
  <si>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</si>
  <si>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</si>
  <si>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</si>
  <si>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</si>
  <si>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</si>
  <si>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</si>
  <si>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</si>
  <si>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</si>
  <si>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</si>
  <si>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</si>
  <si>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</si>
  <si>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</si>
  <si>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</si>
  <si>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</si>
  <si>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</si>
  <si>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</si>
  <si>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</si>
  <si>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</si>
  <si>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</si>
  <si>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</si>
  <si>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</si>
  <si>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</si>
  <si>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</si>
  <si>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</si>
  <si>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</si>
  <si>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</si>
  <si>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</si>
  <si>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</si>
  <si>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</si>
  <si>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</si>
  <si>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</si>
  <si>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</si>
  <si>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</si>
  <si>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</si>
  <si>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</si>
  <si>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</si>
  <si>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</si>
  <si>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</si>
  <si>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</si>
  <si>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</si>
  <si>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</si>
  <si>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</si>
  <si>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</si>
  <si>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</si>
  <si>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</si>
  <si>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</si>
  <si>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</si>
  <si>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</si>
  <si>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</si>
  <si>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</si>
  <si>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</si>
  <si>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</si>
  <si>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</si>
  <si>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</si>
  <si>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</si>
  <si>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</si>
  <si>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</si>
  <si>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</si>
  <si>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</si>
  <si>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</si>
  <si>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</si>
  <si>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</si>
  <si>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</si>
  <si>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</si>
  <si>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</si>
  <si>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</si>
  <si>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</si>
  <si>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</si>
  <si>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</si>
  <si>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</si>
  <si>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</si>
  <si>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</si>
  <si>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</si>
  <si>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</si>
  <si>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</si>
  <si>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</si>
  <si>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</si>
  <si>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</si>
  <si>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</si>
  <si>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</si>
  <si>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</si>
  <si>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</si>
  <si>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</si>
  <si>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</si>
  <si>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</si>
  <si>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</si>
  <si>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</si>
  <si>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</si>
  <si>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</si>
  <si>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</si>
  <si>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</si>
  <si>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</si>
  <si>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</si>
  <si>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</si>
  <si>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</si>
  <si>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</si>
  <si>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</si>
  <si>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</si>
  <si>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</si>
  <si>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</si>
  <si>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</si>
  <si>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</si>
  <si>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</si>
  <si>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</si>
  <si>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</si>
  <si>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</si>
  <si>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</si>
  <si>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</si>
  <si>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</si>
  <si>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</si>
  <si>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</si>
  <si>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</si>
  <si>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</si>
  <si>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</si>
  <si>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</si>
  <si>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</si>
  <si>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</si>
  <si>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</si>
  <si>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</si>
  <si>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</si>
  <si>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</si>
  <si>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</si>
  <si>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</si>
  <si>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</si>
  <si>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</si>
  <si>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</si>
  <si>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</si>
  <si>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</si>
  <si>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</si>
  <si>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</si>
  <si>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</si>
  <si>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</si>
  <si>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</si>
  <si>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</si>
  <si>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</si>
  <si>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</si>
  <si>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</si>
  <si>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</si>
  <si>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</si>
  <si>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</si>
  <si>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</si>
  <si>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</si>
  <si>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</si>
  <si>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</si>
  <si>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</si>
  <si>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</si>
  <si>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</si>
  <si>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</si>
  <si>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</si>
  <si>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</si>
  <si>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</si>
  <si>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</si>
  <si>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</si>
  <si>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</si>
  <si>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</si>
  <si>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</si>
  <si>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</si>
  <si>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</si>
  <si>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</si>
  <si>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</si>
  <si>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</si>
  <si>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</si>
  <si>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</si>
  <si>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</si>
  <si>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</si>
  <si>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</si>
  <si>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</si>
  <si>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</si>
  <si>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</si>
  <si>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</si>
  <si>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</si>
  <si>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</si>
  <si>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</si>
  <si>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</si>
  <si>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</si>
  <si>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</si>
  <si>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</si>
  <si>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</si>
  <si>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</si>
  <si>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</si>
  <si>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</si>
  <si>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</si>
  <si>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</si>
  <si>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</si>
  <si>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</si>
  <si>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</si>
  <si>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</si>
  <si>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</si>
  <si>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</si>
  <si>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</si>
  <si>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</si>
  <si>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</si>
  <si>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</si>
  <si>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</si>
  <si>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</si>
  <si>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</si>
  <si>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</si>
  <si>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</si>
  <si>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</si>
  <si>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</si>
  <si>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</si>
  <si>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</si>
  <si>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</si>
  <si>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</si>
  <si>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</si>
  <si>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</si>
  <si>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</si>
  <si>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</si>
  <si>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</si>
  <si>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</si>
  <si>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</si>
  <si>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</si>
  <si>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</si>
  <si>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</si>
  <si>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</si>
  <si>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</si>
  <si>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</si>
  <si>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</si>
  <si>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</si>
  <si>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</si>
  <si>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</si>
  <si>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</si>
  <si>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</si>
  <si>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</si>
  <si>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</si>
  <si>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</si>
  <si>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</si>
  <si>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</si>
  <si>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</si>
  <si>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</si>
  <si>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</si>
  <si>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</si>
  <si>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</si>
  <si>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</si>
  <si>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</si>
  <si>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</si>
  <si>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</si>
  <si>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</si>
  <si>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</si>
  <si>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</si>
  <si>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</si>
  <si>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</si>
  <si>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</si>
  <si>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</si>
  <si>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</si>
  <si>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</si>
  <si>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</si>
  <si>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</si>
  <si>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</si>
  <si>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</si>
  <si>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</si>
  <si>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</si>
  <si>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</si>
  <si>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</si>
  <si>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</si>
  <si>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</si>
  <si>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</si>
  <si>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</si>
  <si>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</si>
  <si>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</si>
  <si>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</si>
  <si>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</si>
  <si>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</si>
  <si>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</si>
  <si>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</si>
  <si>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</si>
  <si>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</si>
  <si>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</si>
  <si>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</si>
  <si>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</si>
  <si>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</si>
  <si>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</si>
  <si>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</si>
  <si>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</si>
  <si>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</si>
  <si>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</si>
  <si>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</si>
  <si>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</si>
  <si>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</si>
  <si>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</si>
  <si>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</si>
  <si>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</si>
  <si>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</si>
  <si>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</si>
  <si>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</si>
  <si>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</si>
  <si>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</si>
  <si>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</si>
  <si>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</si>
  <si>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</si>
  <si>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</si>
  <si>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</si>
  <si>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</si>
  <si>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</si>
  <si>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</si>
  <si>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</si>
  <si>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</si>
  <si>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</si>
  <si>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</si>
  <si>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</si>
  <si>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</si>
  <si>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</si>
  <si>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</si>
  <si>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</si>
  <si>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</si>
  <si>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</si>
  <si>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</si>
  <si>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</si>
  <si>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</si>
  <si>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</si>
  <si>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</si>
  <si>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</si>
  <si>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</si>
  <si>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</si>
  <si>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</si>
  <si>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</si>
  <si>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</si>
  <si>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</si>
  <si>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</si>
  <si>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</si>
  <si>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</si>
  <si>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</si>
  <si>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</si>
  <si>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</si>
  <si>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</si>
  <si>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</si>
  <si>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</si>
  <si>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</si>
  <si>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</si>
  <si>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</si>
  <si>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</si>
  <si>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</si>
  <si>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</si>
  <si>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</si>
  <si>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</si>
  <si>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</si>
  <si>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</si>
  <si>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</si>
  <si>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</si>
  <si>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</si>
  <si>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</si>
  <si>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</si>
  <si>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</si>
  <si>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</si>
  <si>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</si>
  <si>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</si>
  <si>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</si>
  <si>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</si>
  <si>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</si>
  <si>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</si>
  <si>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</si>
  <si>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</si>
  <si>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</si>
  <si>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</si>
  <si>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</si>
  <si>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</si>
  <si>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</si>
  <si>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</si>
  <si>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</si>
  <si>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</si>
  <si>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</si>
  <si>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</si>
  <si>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</si>
  <si>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</si>
  <si>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</si>
  <si>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</si>
  <si>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</si>
  <si>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</si>
  <si>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</si>
  <si>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</si>
  <si>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</si>
  <si>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</si>
  <si>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</si>
  <si>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</si>
  <si>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</si>
  <si>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</si>
  <si>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</si>
  <si>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</si>
  <si>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</si>
  <si>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</si>
  <si>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</si>
  <si>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</si>
  <si>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</si>
  <si>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</si>
  <si>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</si>
  <si>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</si>
  <si>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</si>
  <si>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</si>
  <si>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</si>
  <si>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</si>
  <si>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</si>
  <si>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</si>
  <si>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</si>
  <si>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</si>
  <si>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</si>
  <si>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</si>
  <si>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</si>
  <si>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</si>
  <si>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</si>
  <si>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</si>
  <si>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</si>
  <si>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</si>
  <si>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</si>
  <si>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</si>
  <si>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</si>
  <si>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</si>
  <si>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</si>
  <si>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</si>
  <si>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</si>
  <si>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</si>
  <si>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</si>
  <si>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</si>
  <si>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</si>
  <si>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</si>
  <si>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</si>
  <si>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</si>
  <si>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</si>
  <si>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</si>
  <si>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</si>
  <si>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</si>
  <si>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</si>
  <si>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</si>
  <si>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</si>
  <si>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</si>
  <si>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</si>
  <si>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</si>
  <si>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</si>
  <si>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</si>
  <si>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</si>
  <si>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</si>
  <si>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</si>
  <si>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</si>
  <si>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</si>
  <si>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</si>
  <si>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</si>
  <si>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</si>
  <si>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</si>
  <si>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</si>
  <si>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</si>
  <si>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</si>
  <si>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</si>
  <si>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</si>
  <si>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</si>
  <si>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</si>
  <si>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</si>
  <si>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</si>
  <si>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</si>
  <si>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</si>
  <si>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</si>
  <si>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</si>
  <si>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</si>
  <si>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</si>
  <si>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</si>
  <si>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</si>
  <si>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</si>
  <si>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</si>
  <si>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</si>
  <si>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</si>
  <si>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</si>
  <si>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</si>
  <si>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</si>
  <si>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</si>
  <si>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</si>
  <si>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</si>
  <si>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</si>
  <si>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</si>
  <si>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</si>
  <si>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</si>
  <si>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</si>
  <si>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</si>
  <si>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</si>
  <si>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</si>
  <si>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</si>
  <si>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</si>
  <si>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</si>
  <si>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</si>
  <si>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</si>
  <si>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</si>
  <si>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</si>
  <si>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</si>
  <si>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</si>
  <si>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</si>
  <si>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</si>
  <si>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</si>
  <si>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</si>
  <si>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</si>
  <si>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</si>
  <si>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</si>
  <si>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</si>
  <si>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</si>
  <si>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</si>
  <si>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</si>
  <si>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</si>
  <si>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</si>
  <si>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</si>
  <si>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</si>
  <si>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</si>
  <si>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</si>
  <si>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</si>
  <si>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</si>
  <si>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</si>
  <si>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</si>
  <si>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</si>
  <si>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</si>
  <si>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</si>
  <si>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</si>
  <si>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</si>
  <si>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</si>
  <si>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</si>
  <si>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</si>
  <si>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</si>
  <si>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</si>
  <si>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</si>
  <si>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</si>
  <si>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</si>
  <si>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</si>
  <si>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</si>
  <si>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</si>
  <si>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</si>
  <si>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</si>
  <si>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</si>
  <si>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</si>
  <si>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</si>
  <si>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</si>
  <si>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</si>
  <si>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</si>
  <si>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</si>
  <si>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</si>
  <si>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</si>
  <si>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</si>
  <si>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</si>
  <si>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</si>
  <si>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</si>
  <si>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</si>
  <si>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</si>
  <si>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</si>
  <si>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</si>
  <si>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</si>
  <si>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</si>
  <si>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</si>
  <si>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</si>
  <si>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</si>
  <si>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</si>
  <si>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</si>
  <si>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</si>
  <si>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</si>
  <si>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</si>
  <si>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</si>
  <si>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</si>
  <si>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</si>
  <si>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</si>
  <si>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</si>
  <si>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</si>
  <si>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</si>
  <si>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</si>
  <si>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</si>
  <si>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</si>
  <si>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</si>
  <si>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</si>
  <si>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</si>
  <si>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</si>
  <si>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</si>
  <si>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</si>
  <si>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</si>
  <si>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</si>
  <si>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</si>
  <si>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</si>
  <si>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</si>
  <si>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</si>
  <si>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</si>
  <si>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</si>
  <si>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</si>
  <si>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</si>
  <si>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</si>
  <si>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</si>
  <si>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</si>
  <si>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</si>
  <si>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</si>
  <si>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</si>
  <si>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</si>
  <si>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</si>
  <si>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</si>
  <si>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</si>
  <si>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</si>
  <si>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</si>
  <si>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</si>
  <si>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</si>
  <si>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</si>
  <si>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</si>
  <si>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</si>
  <si>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</si>
  <si>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</si>
  <si>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</si>
  <si>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</si>
  <si>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</si>
  <si>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</si>
  <si>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</si>
  <si>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</si>
  <si>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</si>
  <si>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</si>
  <si>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</si>
  <si>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</si>
  <si>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</si>
  <si>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</si>
  <si>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</si>
  <si>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</si>
  <si>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</si>
  <si>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</si>
  <si>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</si>
  <si>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</si>
  <si>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</si>
  <si>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</si>
  <si>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</si>
  <si>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</si>
  <si>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</si>
  <si>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</si>
  <si>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</si>
  <si>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</si>
  <si>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</si>
  <si>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</si>
  <si>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</si>
  <si>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</si>
  <si>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</si>
  <si>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</si>
  <si>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</si>
  <si>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</si>
  <si>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</si>
  <si>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</si>
  <si>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</si>
  <si>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</si>
  <si>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</si>
  <si>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</si>
  <si>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</si>
  <si>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</si>
  <si>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</si>
  <si>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</si>
  <si>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</si>
  <si>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</si>
  <si>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</si>
  <si>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</si>
  <si>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</si>
  <si>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</si>
  <si>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</si>
  <si>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</si>
  <si>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</si>
  <si>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</si>
  <si>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</si>
  <si>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</si>
  <si>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</si>
  <si>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</si>
  <si>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</si>
  <si>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</si>
  <si>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</si>
  <si>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</si>
  <si>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</si>
  <si>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</si>
  <si>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</si>
  <si>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</si>
  <si>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</si>
  <si>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</si>
  <si>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</si>
  <si>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</si>
  <si>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</si>
  <si>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</si>
  <si>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</si>
  <si>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</si>
  <si>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</si>
  <si>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</si>
  <si>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</si>
  <si>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</si>
  <si>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</si>
  <si>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</si>
  <si>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</si>
  <si>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</si>
  <si>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</si>
  <si>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</si>
  <si>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</si>
  <si>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</si>
  <si>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</si>
  <si>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</si>
  <si>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</si>
  <si>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</si>
  <si>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</si>
  <si>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</si>
  <si>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</si>
  <si>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</si>
  <si>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</si>
  <si>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</si>
  <si>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</si>
  <si>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</si>
  <si>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</si>
  <si>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</si>
  <si>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</si>
  <si>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</si>
  <si>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</si>
  <si>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</si>
  <si>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</si>
  <si>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</si>
  <si>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</si>
  <si>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</si>
  <si>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</si>
  <si>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</si>
  <si>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</si>
  <si>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</si>
  <si>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</si>
  <si>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</si>
  <si>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</si>
  <si>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</si>
  <si>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</si>
  <si>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</si>
  <si>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</si>
  <si>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</si>
  <si>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</si>
  <si>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</si>
  <si>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</si>
  <si>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</si>
  <si>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</si>
  <si>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</si>
  <si>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</si>
  <si>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</si>
  <si>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</si>
  <si>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</si>
  <si>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</si>
  <si>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</si>
  <si>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</si>
  <si>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</si>
  <si>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</si>
  <si>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</si>
  <si>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</si>
  <si>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</si>
  <si>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</si>
  <si>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</si>
  <si>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</si>
  <si>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</si>
  <si>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</si>
  <si>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</si>
  <si>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</si>
  <si>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</si>
  <si>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</si>
  <si>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</si>
  <si>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</si>
  <si>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</si>
  <si>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</si>
  <si>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</si>
  <si>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</si>
  <si>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</si>
  <si>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</si>
  <si>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</si>
  <si>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</si>
  <si>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</si>
  <si>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</si>
  <si>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</si>
  <si>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</si>
  <si>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</si>
  <si>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</si>
  <si>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</si>
  <si>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</si>
  <si>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</si>
  <si>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</si>
  <si>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</si>
  <si>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</si>
  <si>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</si>
  <si>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</si>
  <si>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</si>
  <si>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</si>
  <si>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</si>
  <si>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</si>
  <si>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</si>
  <si>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</si>
  <si>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</si>
  <si>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</si>
  <si>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</si>
  <si>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</si>
  <si>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</si>
  <si>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</si>
  <si>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</si>
  <si>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</si>
  <si>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</si>
  <si>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</si>
  <si>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</si>
  <si>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</si>
  <si>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</si>
  <si>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</si>
  <si>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</si>
  <si>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</si>
  <si>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</si>
  <si>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</si>
  <si>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</si>
  <si>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</si>
  <si>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</si>
  <si>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</si>
  <si>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</si>
  <si>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</si>
  <si>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</si>
  <si>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</si>
  <si>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</si>
  <si>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</si>
  <si>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</si>
  <si>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</si>
  <si>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</si>
  <si>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</si>
  <si>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</si>
  <si>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</si>
  <si>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</si>
  <si>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</si>
  <si>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</si>
  <si>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</si>
  <si>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</si>
  <si>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</si>
  <si>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</si>
  <si>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</si>
  <si>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</si>
  <si>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</si>
  <si>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</si>
  <si>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</si>
  <si>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</si>
  <si>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</si>
  <si>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</si>
  <si>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</si>
  <si>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</si>
  <si>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</si>
  <si>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</si>
  <si>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</si>
  <si>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</si>
  <si>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</si>
  <si>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</si>
  <si>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</si>
  <si>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</si>
  <si>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</si>
  <si>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</si>
  <si>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</si>
  <si>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</si>
  <si>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</si>
  <si>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</si>
  <si>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</si>
  <si>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</si>
  <si>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</si>
  <si>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</si>
  <si>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</si>
  <si>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</si>
  <si>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</si>
  <si>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</si>
  <si>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</si>
  <si>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</si>
  <si>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</si>
  <si>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</si>
  <si>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</si>
  <si>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</si>
  <si>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</si>
  <si>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</si>
  <si>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</si>
  <si>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</si>
  <si>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</si>
  <si>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</si>
  <si>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</si>
  <si>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</si>
  <si>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</si>
  <si>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</si>
  <si>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</si>
  <si>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</si>
  <si>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</si>
  <si>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</si>
  <si>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</si>
  <si>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</si>
  <si>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</si>
  <si>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</si>
  <si>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</si>
  <si>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</si>
  <si>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</si>
  <si>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</si>
  <si>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</si>
  <si>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</si>
  <si>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</si>
  <si>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</si>
  <si>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</si>
  <si>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</si>
  <si>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</si>
  <si>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</si>
  <si>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</si>
  <si>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</si>
  <si>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</si>
  <si>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</si>
  <si>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</si>
  <si>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</si>
  <si>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</si>
  <si>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</si>
  <si>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</si>
  <si>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</si>
  <si>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</si>
  <si>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</si>
  <si>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</si>
  <si>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</si>
  <si>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</si>
  <si>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</si>
  <si>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</si>
  <si>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</si>
  <si>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</si>
  <si>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</si>
  <si>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</si>
  <si>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</si>
  <si>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</si>
  <si>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</si>
  <si>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</si>
  <si>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</si>
  <si>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</si>
  <si>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</si>
  <si>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</si>
  <si>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</si>
  <si>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</si>
  <si>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</si>
  <si>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</si>
  <si>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</si>
  <si>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</si>
  <si>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</si>
  <si>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</si>
  <si>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</si>
  <si>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</si>
  <si>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</si>
  <si>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</si>
  <si>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</si>
  <si>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</si>
  <si>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</si>
  <si>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</si>
  <si>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</si>
  <si>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</si>
  <si>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</si>
  <si>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</si>
  <si>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</si>
  <si>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</si>
  <si>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</si>
  <si>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</si>
  <si>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</si>
  <si>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</si>
  <si>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</si>
  <si>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</si>
  <si>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</si>
  <si>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</si>
  <si>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</si>
  <si>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</si>
  <si>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</si>
  <si>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</si>
  <si>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</si>
  <si>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</si>
  <si>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</si>
  <si>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</si>
  <si>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</si>
  <si>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</si>
  <si>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</si>
  <si>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</si>
  <si>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</si>
  <si>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</si>
  <si>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</si>
  <si>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</si>
  <si>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</si>
  <si>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</si>
  <si>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</si>
  <si>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</si>
  <si>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</si>
  <si>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</si>
  <si>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</si>
  <si>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</si>
  <si>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</si>
  <si>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</si>
  <si>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</si>
  <si>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</si>
  <si>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</si>
  <si>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</si>
  <si>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</si>
  <si>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</si>
  <si>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</si>
  <si>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</si>
  <si>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</si>
  <si>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</si>
  <si>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</si>
  <si>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</si>
  <si>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</si>
  <si>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</si>
  <si>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</si>
  <si>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</si>
  <si>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</si>
  <si>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</si>
  <si>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</si>
  <si>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</si>
  <si>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</si>
  <si>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</si>
  <si>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</si>
  <si>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</si>
  <si>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</si>
  <si>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</si>
  <si>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</si>
  <si>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</si>
  <si>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</si>
  <si>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</si>
  <si>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</si>
  <si>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</si>
  <si>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</si>
  <si>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</si>
  <si>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</si>
  <si>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</si>
  <si>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</si>
  <si>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</si>
  <si>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</si>
  <si>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</si>
  <si>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</si>
  <si>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</si>
  <si>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</si>
  <si>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</si>
  <si>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</si>
  <si>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</si>
  <si>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</si>
  <si>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</si>
  <si>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</si>
  <si>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</si>
  <si>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</si>
  <si>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</si>
  <si>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</si>
  <si>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</si>
  <si>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</si>
  <si>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</si>
  <si>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</si>
  <si>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</si>
  <si>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</si>
  <si>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</si>
  <si>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</si>
  <si>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</si>
  <si>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</si>
  <si>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</si>
  <si>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</si>
  <si>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</si>
  <si>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</si>
  <si>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</si>
  <si>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</si>
  <si>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</si>
  <si>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</si>
  <si>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</si>
  <si>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</si>
  <si>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</si>
  <si>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</si>
  <si>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</si>
  <si>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</si>
  <si>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</si>
  <si>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</si>
  <si>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</si>
  <si>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</si>
  <si>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</si>
  <si>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</si>
  <si>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</si>
  <si>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</si>
  <si>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</si>
  <si>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</si>
  <si>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</si>
  <si>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</si>
  <si>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</si>
  <si>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</si>
  <si>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</si>
  <si>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</si>
  <si>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</si>
  <si>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</si>
  <si>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</si>
  <si>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</si>
  <si>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</si>
  <si>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</si>
  <si>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</si>
  <si>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</si>
  <si>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</si>
  <si>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</si>
  <si>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</si>
  <si>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</si>
  <si>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</si>
  <si>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</si>
  <si>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</si>
  <si>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</si>
  <si>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</si>
  <si>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</si>
  <si>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</si>
  <si>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</si>
  <si>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</si>
  <si>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</si>
  <si>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</si>
  <si>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</si>
  <si>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</si>
  <si>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</si>
  <si>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</si>
  <si>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</si>
  <si>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</si>
  <si>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</si>
  <si>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</si>
  <si>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</si>
  <si>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</si>
  <si>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</si>
  <si>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</si>
  <si>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</si>
  <si>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</si>
  <si>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</si>
  <si>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</si>
  <si>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</si>
  <si>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</si>
  <si>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</si>
  <si>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</si>
  <si>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</si>
  <si>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</si>
  <si>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</si>
  <si>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</si>
  <si>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</si>
  <si>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</si>
  <si>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</si>
  <si>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</si>
  <si>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</si>
  <si>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</si>
  <si>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</si>
  <si>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</si>
  <si>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</si>
  <si>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</si>
  <si>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</si>
  <si>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</si>
  <si>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</si>
  <si>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</si>
  <si>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</si>
  <si>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</si>
  <si>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</si>
  <si>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</si>
  <si>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</si>
  <si>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</si>
  <si>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</si>
  <si>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</si>
  <si>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</si>
  <si>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</si>
  <si>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</si>
  <si>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</si>
  <si>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</si>
  <si>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</si>
  <si>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</si>
  <si>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</si>
  <si>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</si>
  <si>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</si>
  <si>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</si>
  <si>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</si>
  <si>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</si>
  <si>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</si>
  <si>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</si>
  <si>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</si>
  <si>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</si>
  <si>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</si>
  <si>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</si>
  <si>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</si>
  <si>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</si>
  <si>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</si>
  <si>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</si>
  <si>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</si>
  <si>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</si>
  <si>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</si>
  <si>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</si>
  <si>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</si>
  <si>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</si>
  <si>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</si>
  <si>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</si>
  <si>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</si>
  <si>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</si>
  <si>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</si>
  <si>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</si>
  <si>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</si>
  <si>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</si>
  <si>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</si>
  <si>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</si>
  <si>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</si>
  <si>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</si>
  <si>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</si>
  <si>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</si>
  <si>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</si>
  <si>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</si>
  <si>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</si>
  <si>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</si>
  <si>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</si>
  <si>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</si>
  <si>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</si>
  <si>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</si>
  <si>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</si>
  <si>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</si>
  <si>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</si>
  <si>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</si>
  <si>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</si>
  <si>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</si>
  <si>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</si>
  <si>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</si>
  <si>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</si>
  <si>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</si>
  <si>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</si>
  <si>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</si>
  <si>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</si>
  <si>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</si>
  <si>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</si>
  <si>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</si>
  <si>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</si>
  <si>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</si>
  <si>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</si>
  <si>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</si>
  <si>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</si>
  <si>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</si>
  <si>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</si>
  <si>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</si>
  <si>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</si>
  <si>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</si>
  <si>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</si>
  <si>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</si>
  <si>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</si>
  <si>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</si>
  <si>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</si>
  <si>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</si>
  <si>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</si>
  <si>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</si>
  <si>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</si>
  <si>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</si>
  <si>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</si>
  <si>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</si>
  <si>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</si>
  <si>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</si>
  <si>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</si>
  <si>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</si>
  <si>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</si>
  <si>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</si>
  <si>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</si>
  <si>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</si>
  <si>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</si>
  <si>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</si>
  <si>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</si>
  <si>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</si>
  <si>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</si>
  <si>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</si>
  <si>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</si>
  <si>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</si>
  <si>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</si>
  <si>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</si>
  <si>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</si>
  <si>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</si>
  <si>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</si>
  <si>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</si>
  <si>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</si>
  <si>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</si>
  <si>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</si>
  <si>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</si>
  <si>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</si>
  <si>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</si>
  <si>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</si>
  <si>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</si>
  <si>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</si>
  <si>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</si>
  <si>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</si>
  <si>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</si>
  <si>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</si>
  <si>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</si>
  <si>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</si>
  <si>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</si>
  <si>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</si>
  <si>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</si>
  <si>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</si>
  <si>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</si>
  <si>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</si>
  <si>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</si>
  <si>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</si>
  <si>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</si>
  <si>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</si>
  <si>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</si>
  <si>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</si>
  <si>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</si>
  <si>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</si>
  <si>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</si>
  <si>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</si>
  <si>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</si>
  <si>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</si>
  <si>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</si>
  <si>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</si>
  <si>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</si>
  <si>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</si>
  <si>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</si>
  <si>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</si>
  <si>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</si>
  <si>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</si>
  <si>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</si>
  <si>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</si>
  <si>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</si>
  <si>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</si>
  <si>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</si>
  <si>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</si>
  <si>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</si>
  <si>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</si>
  <si>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</si>
  <si>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</si>
  <si>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</si>
  <si>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</si>
  <si>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</si>
  <si>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</si>
  <si>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</si>
  <si>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</si>
  <si>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</si>
  <si>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</si>
  <si>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</si>
  <si>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</si>
  <si>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</si>
  <si>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</si>
  <si>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</si>
  <si>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</si>
  <si>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</si>
  <si>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</si>
  <si>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</si>
  <si>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</si>
  <si>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</si>
  <si>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</si>
  <si>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</si>
  <si>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</si>
  <si>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</si>
  <si>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</si>
  <si>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</si>
  <si>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</si>
  <si>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</si>
  <si>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</si>
  <si>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</si>
  <si>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</si>
  <si>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</si>
  <si>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</si>
  <si>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</si>
  <si>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</si>
  <si>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</si>
  <si>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</si>
  <si>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</si>
  <si>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</si>
  <si>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</si>
  <si>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</si>
  <si>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</si>
  <si>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</si>
  <si>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</si>
  <si>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</si>
  <si>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</si>
  <si>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</si>
  <si>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</si>
  <si>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</si>
  <si>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</si>
  <si>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</si>
  <si>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</si>
  <si>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</si>
  <si>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</si>
  <si>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</si>
  <si>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</si>
  <si>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</si>
  <si>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</si>
  <si>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</si>
  <si>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</si>
  <si>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</si>
  <si>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</si>
  <si>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</si>
  <si>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</si>
  <si>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</si>
  <si>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</si>
  <si>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</si>
  <si>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</si>
  <si>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</si>
  <si>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</si>
  <si>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</si>
  <si>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</si>
  <si>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</si>
  <si>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</si>
  <si>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</si>
  <si>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</si>
  <si>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</si>
  <si>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</si>
  <si>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</si>
  <si>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</si>
  <si>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</si>
  <si>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</si>
  <si>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</si>
  <si>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</si>
  <si>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</si>
  <si>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</si>
  <si>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</si>
  <si>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</si>
  <si>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</si>
  <si>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</si>
  <si>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</si>
  <si>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</si>
  <si>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</si>
  <si>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</si>
  <si>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</si>
  <si>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</si>
  <si>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</si>
  <si>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</si>
  <si>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</si>
  <si>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</si>
  <si>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</si>
  <si>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</si>
  <si>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</si>
  <si>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</si>
  <si>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</si>
  <si>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</si>
  <si>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</si>
  <si>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</si>
  <si>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</si>
  <si>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</si>
  <si>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</si>
  <si>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</si>
  <si>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</si>
  <si>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</si>
  <si>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</si>
  <si>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</si>
  <si>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</si>
  <si>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</si>
  <si>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</si>
  <si>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</si>
  <si>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</si>
  <si>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</si>
  <si>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</si>
  <si>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</si>
  <si>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</si>
  <si>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</si>
  <si>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</si>
  <si>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</si>
  <si>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</si>
  <si>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</si>
  <si>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</si>
  <si>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</si>
  <si>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</si>
  <si>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</si>
  <si>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</si>
  <si>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</si>
  <si>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</si>
  <si>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</si>
  <si>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</si>
  <si>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</si>
  <si>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</si>
  <si>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</si>
  <si>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</si>
  <si>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</si>
  <si>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</si>
  <si>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</si>
  <si>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</si>
  <si>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</si>
  <si>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</si>
  <si>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</si>
  <si>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</si>
  <si>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</si>
  <si>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</si>
  <si>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</si>
  <si>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</si>
  <si>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</si>
  <si>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</si>
  <si>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</si>
  <si>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</si>
  <si>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</si>
  <si>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</si>
  <si>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</si>
  <si>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</si>
  <si>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</si>
  <si>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</si>
  <si>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</si>
  <si>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</si>
  <si>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</si>
  <si>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</si>
  <si>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</si>
  <si>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</si>
  <si>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</si>
  <si>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</si>
  <si>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</si>
  <si>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</si>
  <si>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</si>
  <si>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</si>
  <si>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</si>
  <si>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</si>
  <si>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</si>
  <si>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</si>
  <si>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</si>
  <si>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</si>
  <si>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</si>
  <si>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</si>
  <si>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</si>
  <si>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</si>
  <si>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</si>
  <si>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</si>
  <si>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</si>
  <si>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</si>
  <si>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</si>
  <si>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</si>
  <si>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</si>
  <si>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</si>
  <si>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</si>
  <si>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</si>
  <si>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</si>
  <si>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</si>
  <si>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</si>
  <si>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</si>
  <si>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</si>
  <si>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</si>
  <si>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</si>
  <si>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</si>
  <si>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</si>
  <si>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</si>
  <si>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</si>
  <si>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</si>
  <si>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</si>
  <si>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</si>
  <si>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</si>
  <si>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</si>
  <si>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</si>
  <si>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</si>
  <si>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</si>
  <si>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</si>
  <si>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</si>
  <si>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</si>
  <si>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</si>
  <si>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</si>
  <si>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</si>
  <si>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</si>
  <si>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</si>
  <si>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</si>
  <si>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</si>
  <si>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</si>
  <si>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</si>
  <si>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</si>
  <si>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</si>
  <si>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</si>
  <si>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</si>
  <si>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</si>
  <si>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</si>
  <si>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</si>
  <si>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</si>
  <si>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</si>
  <si>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</si>
  <si>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</si>
  <si>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</si>
  <si>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</si>
  <si>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</si>
  <si>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</si>
  <si>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</si>
  <si>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</si>
  <si>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</si>
  <si>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</si>
  <si>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</si>
  <si>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</si>
  <si>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</si>
  <si>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</si>
  <si>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</si>
  <si>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</si>
  <si>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</si>
  <si>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</si>
  <si>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</si>
  <si>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</si>
  <si>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</si>
  <si>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</si>
  <si>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</si>
  <si>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</si>
  <si>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</si>
  <si>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</si>
  <si>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</si>
  <si>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</si>
  <si>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</si>
  <si>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</si>
  <si>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</si>
  <si>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</si>
  <si>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</si>
  <si>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</si>
  <si>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</si>
  <si>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</si>
  <si>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</si>
  <si>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</si>
  <si>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</si>
  <si>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</si>
  <si>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</si>
  <si>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</si>
  <si>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</si>
  <si>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</si>
  <si>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</si>
  <si>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</si>
  <si>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</si>
  <si>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</si>
  <si>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</si>
  <si>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</si>
  <si>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</si>
  <si>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</si>
  <si>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</si>
  <si>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</si>
  <si>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</si>
  <si>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</si>
  <si>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</si>
  <si>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</si>
  <si>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</si>
  <si>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</si>
  <si>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</si>
  <si>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</si>
  <si>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</si>
  <si>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</si>
  <si>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</si>
  <si>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</si>
  <si>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</si>
  <si>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</si>
  <si>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</si>
  <si>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</si>
  <si>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</si>
  <si>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</si>
  <si>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</si>
  <si>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</si>
  <si>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</si>
  <si>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</si>
  <si>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</si>
  <si>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</si>
  <si>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</si>
  <si>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</si>
  <si>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</si>
  <si>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</si>
  <si>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</si>
  <si>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</si>
  <si>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</si>
  <si>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</si>
  <si>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</si>
  <si>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</si>
  <si>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</si>
  <si>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</si>
  <si>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</si>
  <si>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</si>
  <si>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</si>
  <si>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</si>
  <si>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</si>
  <si>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</si>
  <si>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</si>
  <si>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</si>
  <si>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</si>
  <si>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</si>
  <si>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</si>
  <si>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</si>
  <si>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</si>
  <si>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</si>
  <si>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</si>
  <si>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</si>
  <si>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</si>
  <si>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</si>
  <si>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</si>
  <si>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</si>
  <si>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</si>
  <si>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</si>
  <si>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</si>
  <si>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</si>
  <si>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</si>
  <si>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</si>
  <si>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</si>
  <si>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</si>
  <si>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</si>
  <si>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</si>
  <si>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</si>
  <si>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</si>
  <si>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</si>
  <si>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</si>
  <si>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</si>
  <si>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</si>
  <si>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</si>
  <si>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</si>
  <si>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</si>
  <si>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</si>
  <si>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</si>
  <si>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</si>
  <si>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</si>
  <si>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</si>
  <si>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</si>
  <si>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</si>
  <si>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</si>
  <si>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</si>
  <si>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</si>
  <si>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</si>
  <si>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</si>
  <si>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</si>
  <si>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</si>
  <si>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</si>
  <si>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</si>
  <si>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</si>
  <si>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</si>
  <si>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</si>
  <si>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</si>
  <si>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</si>
  <si>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</si>
  <si>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</si>
  <si>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</si>
  <si>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</si>
  <si>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</si>
  <si>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</si>
  <si>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</si>
  <si>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</si>
  <si>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</si>
  <si>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</si>
  <si>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</si>
  <si>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</si>
  <si>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</si>
  <si>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</si>
  <si>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</si>
  <si>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</si>
  <si>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</si>
  <si>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</si>
  <si>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</si>
  <si>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</si>
  <si>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</si>
  <si>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</si>
  <si>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</si>
  <si>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</si>
  <si>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</si>
  <si>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</si>
  <si>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</si>
  <si>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</si>
  <si>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</si>
  <si>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</si>
  <si>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</si>
  <si>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</si>
  <si>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</si>
  <si>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</si>
  <si>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</si>
  <si>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</si>
  <si>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</si>
  <si>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</si>
  <si>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</si>
  <si>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</si>
  <si>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</si>
  <si>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</si>
  <si>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</si>
  <si>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</si>
  <si>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</si>
  <si>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</si>
  <si>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</si>
  <si>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</si>
  <si>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</si>
  <si>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</si>
  <si>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</si>
  <si>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</si>
  <si>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</si>
  <si>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</si>
  <si>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</si>
  <si>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</si>
  <si>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</si>
  <si>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</si>
  <si>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</si>
  <si>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</si>
  <si>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</si>
  <si>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</si>
  <si>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</si>
  <si>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</si>
  <si>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</si>
  <si>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</si>
  <si>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</si>
  <si>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</si>
  <si>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</si>
  <si>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</si>
  <si>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</si>
  <si>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</si>
  <si>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</si>
  <si>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</si>
  <si>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</si>
  <si>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</si>
  <si>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</si>
  <si>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</si>
  <si>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</si>
  <si>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</si>
  <si>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</si>
  <si>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</si>
  <si>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</si>
  <si>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</si>
  <si>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</si>
  <si>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</si>
  <si>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</si>
  <si>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</si>
  <si>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</si>
  <si>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</si>
  <si>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</si>
  <si>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</si>
  <si>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</si>
  <si>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</si>
  <si>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</si>
  <si>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</si>
  <si>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</si>
  <si>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</si>
  <si>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</si>
  <si>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</si>
  <si>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</si>
  <si>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</si>
  <si>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</si>
  <si>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</si>
  <si>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</si>
  <si>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</si>
  <si>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</si>
  <si>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</si>
  <si>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</si>
  <si>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</si>
  <si>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</si>
  <si>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</si>
  <si>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</si>
  <si>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</si>
  <si>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</si>
  <si>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</si>
  <si>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</si>
  <si>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</si>
  <si>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</si>
  <si>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</si>
  <si>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</si>
  <si>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</si>
  <si>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</si>
  <si>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</si>
  <si>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</si>
  <si>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</si>
  <si>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</si>
  <si>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</si>
  <si>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</si>
  <si>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</si>
  <si>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</si>
  <si>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</si>
  <si>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</si>
  <si>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</si>
  <si>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</si>
  <si>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</si>
  <si>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</si>
  <si>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</si>
  <si>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</si>
  <si>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</si>
  <si>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</si>
  <si>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</si>
  <si>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</si>
  <si>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</si>
  <si>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</si>
  <si>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</si>
  <si>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</si>
  <si>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</si>
  <si>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</si>
  <si>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</si>
  <si>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</si>
  <si>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</si>
  <si>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</si>
  <si>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</si>
  <si>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</si>
  <si>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</si>
  <si>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</si>
  <si>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</si>
  <si>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</si>
  <si>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</si>
  <si>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</si>
  <si>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</si>
  <si>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</si>
  <si>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</si>
  <si>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</si>
  <si>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</si>
  <si>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</si>
  <si>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</si>
  <si>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</si>
  <si>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</si>
  <si>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</si>
  <si>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</si>
  <si>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</si>
  <si>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</si>
  <si>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</si>
  <si>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</si>
  <si>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</si>
  <si>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</si>
  <si>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</si>
  <si>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</si>
  <si>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</si>
  <si>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</si>
  <si>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</si>
  <si>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</si>
  <si>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</si>
  <si>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</si>
  <si>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</si>
  <si>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</si>
  <si>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</si>
  <si>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</si>
  <si>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</si>
  <si>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</si>
  <si>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</si>
  <si>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</si>
  <si>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</si>
  <si>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</si>
  <si>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</si>
  <si>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</si>
  <si>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</si>
  <si>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</si>
  <si>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</si>
  <si>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</si>
  <si>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</si>
  <si>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</si>
  <si>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</si>
  <si>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</si>
  <si>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</si>
  <si>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</si>
  <si>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</si>
  <si>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</si>
  <si>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</si>
  <si>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</si>
  <si>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</si>
  <si>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</si>
  <si>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</si>
  <si>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</si>
  <si>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</si>
  <si>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</si>
  <si>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</si>
  <si>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</si>
  <si>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</si>
  <si>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</si>
  <si>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</si>
  <si>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</si>
  <si>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</si>
  <si>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</si>
  <si>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</si>
  <si>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</si>
  <si>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</si>
  <si>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</si>
  <si>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</si>
  <si>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</si>
  <si>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</si>
  <si>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</si>
  <si>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</si>
  <si>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</si>
  <si>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</si>
  <si>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</si>
  <si>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</si>
  <si>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</si>
  <si>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</si>
  <si>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</si>
  <si>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</si>
  <si>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</si>
  <si>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</si>
  <si>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</si>
  <si>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</si>
  <si>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</si>
  <si>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</si>
  <si>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</si>
  <si>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</si>
  <si>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</si>
  <si>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</si>
  <si>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</si>
  <si>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</si>
  <si>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</si>
  <si>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</si>
  <si>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</si>
  <si>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</si>
  <si>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</si>
  <si>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</si>
  <si>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</si>
  <si>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</si>
  <si>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</si>
  <si>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</si>
  <si>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</si>
  <si>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</si>
  <si>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</si>
  <si>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</si>
  <si>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</si>
  <si>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</si>
  <si>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</si>
  <si>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</si>
  <si>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</si>
  <si>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</si>
  <si>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</si>
  <si>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</si>
  <si>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</si>
  <si>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</si>
  <si>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</si>
  <si>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</si>
  <si>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</si>
  <si>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</si>
  <si>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</si>
  <si>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</si>
  <si>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</si>
  <si>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</si>
  <si>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</si>
  <si>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</si>
  <si>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</si>
  <si>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</si>
  <si>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</si>
  <si>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</si>
  <si>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</si>
  <si>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</si>
  <si>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</si>
  <si>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</si>
  <si>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</si>
  <si>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</si>
  <si>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</si>
  <si>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</si>
  <si>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</si>
  <si>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</si>
  <si>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</si>
  <si>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</si>
  <si>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</si>
  <si>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</si>
  <si>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</si>
  <si>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</si>
  <si>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</si>
  <si>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</si>
  <si>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</si>
  <si>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</si>
  <si>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</si>
  <si>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</si>
  <si>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</si>
  <si>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</si>
  <si>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</si>
  <si>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</si>
  <si>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</si>
  <si>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</si>
  <si>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</si>
  <si>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</si>
  <si>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</si>
  <si>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</si>
  <si>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</si>
  <si>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</si>
  <si>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</si>
  <si>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</si>
  <si>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</si>
  <si>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</si>
  <si>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</si>
  <si>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</si>
  <si>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</si>
  <si>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</si>
  <si>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</si>
  <si>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</si>
  <si>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</si>
  <si>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</si>
  <si>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</si>
  <si>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</si>
  <si>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</si>
  <si>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</si>
  <si>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</si>
  <si>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</si>
  <si>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</si>
  <si>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</si>
  <si>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</si>
  <si>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</si>
  <si>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</si>
  <si>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</si>
  <si>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</si>
  <si>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</si>
  <si>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</si>
  <si>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</si>
  <si>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</si>
  <si>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</si>
  <si>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</si>
  <si>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</si>
  <si>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</si>
  <si>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</si>
  <si>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</si>
  <si>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</si>
  <si>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</si>
  <si>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</si>
  <si>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</si>
  <si>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</si>
  <si>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</si>
  <si>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</si>
  <si>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</si>
  <si>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</si>
  <si>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</si>
  <si>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</si>
  <si>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</si>
  <si>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</si>
  <si>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</si>
  <si>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</si>
  <si>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</si>
  <si>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</si>
  <si>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</si>
  <si>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</si>
  <si>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</si>
  <si>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</si>
  <si>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</si>
  <si>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</si>
  <si>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</si>
  <si>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</si>
  <si>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</si>
  <si>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</si>
  <si>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</si>
  <si>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</si>
  <si>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</si>
  <si>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</si>
  <si>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</si>
  <si>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</si>
  <si>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</si>
  <si>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</si>
  <si>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</si>
  <si>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</si>
  <si>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</si>
  <si>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</si>
  <si>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</si>
  <si>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</si>
  <si>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</si>
  <si>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</si>
  <si>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</si>
  <si>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</si>
  <si>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</si>
  <si>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</si>
  <si>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</si>
  <si>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</si>
  <si>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</si>
  <si>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</si>
  <si>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</si>
  <si>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</si>
  <si>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</si>
  <si>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</si>
  <si>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</si>
  <si>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</si>
  <si>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</si>
  <si>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</si>
  <si>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</si>
  <si>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</si>
  <si>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</si>
  <si>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</si>
  <si>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</si>
  <si>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</si>
  <si>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</si>
  <si>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</si>
  <si>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</si>
  <si>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</si>
  <si>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</si>
  <si>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</si>
  <si>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</si>
  <si>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</si>
  <si>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</si>
  <si>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</si>
  <si>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</si>
  <si>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</si>
  <si>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</si>
  <si>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</si>
  <si>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</si>
  <si>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</si>
  <si>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</si>
  <si>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</si>
  <si>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</si>
  <si>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</si>
  <si>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</si>
  <si>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</si>
  <si>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</si>
  <si>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</si>
  <si>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</si>
  <si>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</si>
  <si>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</si>
  <si>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</si>
  <si>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</si>
  <si>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</si>
  <si>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</si>
  <si>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</si>
  <si>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</si>
  <si>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</si>
  <si>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</si>
  <si>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</si>
  <si>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</si>
  <si>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</si>
  <si>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</si>
  <si>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</si>
  <si>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</si>
  <si>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</si>
  <si>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</si>
  <si>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</si>
  <si>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</si>
  <si>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</si>
  <si>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</si>
  <si>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</si>
  <si>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</si>
  <si>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</si>
  <si>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</si>
  <si>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</si>
  <si>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</si>
  <si>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</si>
  <si>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</si>
  <si>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</si>
  <si>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</si>
  <si>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</si>
  <si>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</si>
  <si>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</si>
  <si>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</si>
  <si>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</si>
  <si>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</si>
  <si>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</si>
  <si>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</si>
  <si>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</si>
  <si>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</si>
  <si>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</si>
  <si>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</si>
  <si>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</si>
  <si>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</si>
  <si>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</si>
  <si>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</si>
  <si>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</si>
  <si>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</si>
  <si>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</si>
  <si>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</si>
  <si>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</si>
  <si>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</si>
  <si>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</si>
  <si>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</si>
  <si>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</si>
  <si>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</si>
  <si>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</si>
  <si>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</si>
  <si>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</si>
  <si>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</si>
  <si>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</si>
  <si>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</si>
  <si>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</si>
  <si>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</si>
  <si>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</si>
  <si>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</si>
  <si>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</si>
  <si>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</si>
  <si>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</si>
  <si>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</si>
  <si>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</si>
  <si>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</si>
  <si>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</si>
  <si>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</si>
  <si>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</si>
  <si>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</si>
  <si>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</si>
  <si>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</si>
  <si>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</si>
  <si>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</si>
  <si>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</si>
  <si>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</si>
  <si>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</si>
  <si>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</si>
  <si>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</si>
  <si>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</si>
  <si>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</si>
  <si>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</si>
  <si>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</si>
  <si>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</si>
  <si>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</si>
  <si>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</si>
  <si>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</si>
  <si>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</si>
  <si>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</si>
  <si>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</si>
  <si>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</si>
  <si>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</si>
  <si>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</si>
  <si>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</si>
  <si>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</si>
  <si>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</si>
  <si>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</si>
  <si>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</si>
  <si>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</si>
  <si>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</si>
  <si>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</si>
  <si>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</si>
  <si>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</si>
  <si>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</si>
  <si>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</si>
  <si>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</si>
  <si>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</si>
  <si>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</si>
  <si>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</si>
  <si>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</si>
  <si>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</si>
  <si>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</si>
  <si>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</si>
  <si>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</si>
  <si>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</si>
  <si>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</si>
  <si>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</si>
  <si>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</si>
  <si>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</si>
  <si>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</si>
  <si>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</si>
  <si>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</si>
  <si>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</si>
  <si>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</si>
  <si>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</si>
  <si>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</si>
  <si>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</si>
  <si>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</si>
  <si>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</si>
  <si>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</si>
  <si>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</si>
  <si>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</si>
  <si>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</si>
  <si>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</si>
  <si>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</si>
  <si>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</si>
  <si>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</si>
  <si>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</si>
  <si>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</si>
  <si>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</si>
  <si>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</si>
  <si>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</si>
  <si>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</si>
  <si>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</si>
  <si>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</si>
  <si>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</si>
  <si>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</si>
  <si>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</si>
  <si>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</si>
  <si>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</si>
  <si>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</si>
  <si>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</si>
  <si>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</si>
  <si>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</si>
  <si>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</si>
  <si>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</si>
  <si>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</si>
  <si>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</si>
  <si>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</si>
  <si>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</si>
  <si>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</si>
  <si>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</si>
  <si>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</si>
  <si>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</si>
  <si>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</si>
  <si>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</si>
  <si>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</si>
  <si>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</si>
  <si>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</si>
  <si>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</si>
  <si>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</si>
  <si>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</si>
  <si>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</si>
  <si>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</si>
  <si>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</si>
  <si>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</si>
  <si>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</si>
  <si>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</si>
  <si>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</si>
  <si>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</si>
  <si>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</si>
  <si>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</si>
  <si>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</si>
  <si>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</si>
  <si>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</si>
  <si>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</si>
  <si>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</si>
  <si>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</si>
  <si>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</si>
  <si>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</si>
  <si>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</si>
  <si>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</si>
  <si>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</si>
  <si>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</si>
  <si>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</si>
  <si>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</si>
  <si>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</si>
  <si>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</si>
  <si>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</si>
  <si>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</si>
  <si>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</si>
  <si>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</si>
  <si>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</si>
  <si>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</si>
  <si>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</si>
  <si>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</si>
  <si>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</si>
  <si>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</si>
  <si>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</si>
  <si>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</si>
  <si>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</si>
  <si>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</si>
  <si>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</si>
  <si>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</si>
  <si>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</si>
  <si>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</si>
  <si>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</si>
  <si>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</si>
  <si>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</si>
  <si>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</si>
  <si>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</si>
  <si>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</si>
  <si>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</si>
  <si>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</si>
  <si>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</si>
  <si>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</si>
  <si>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</si>
  <si>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</si>
  <si>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</si>
  <si>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</si>
  <si>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</si>
  <si>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</si>
  <si>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</si>
  <si>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</si>
  <si>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</si>
  <si>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</si>
  <si>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</si>
  <si>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</si>
  <si>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</si>
  <si>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</si>
  <si>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</si>
  <si>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</si>
  <si>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</si>
  <si>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</si>
  <si>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</si>
  <si>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</si>
  <si>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</si>
  <si>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</si>
  <si>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</si>
  <si>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</si>
  <si>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</si>
  <si>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</si>
  <si>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</si>
  <si>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</si>
  <si>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</si>
  <si>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</si>
  <si>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</si>
  <si>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</si>
  <si>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</si>
  <si>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</si>
  <si>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</si>
  <si>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</si>
  <si>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</si>
  <si>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</si>
  <si>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</si>
  <si>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</si>
  <si>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</si>
  <si>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</si>
  <si>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</si>
  <si>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</si>
  <si>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</si>
  <si>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</si>
  <si>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</si>
  <si>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</si>
  <si>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</si>
  <si>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</si>
  <si>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</si>
  <si>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</si>
  <si>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</si>
  <si>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</si>
  <si>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</si>
  <si>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</si>
  <si>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</si>
  <si>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</si>
  <si>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</si>
  <si>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</si>
  <si>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</si>
  <si>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</si>
  <si>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</si>
  <si>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</si>
  <si>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</si>
  <si>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</si>
  <si>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</si>
  <si>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</si>
  <si>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</si>
  <si>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</si>
  <si>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</si>
  <si>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</si>
  <si>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</si>
  <si>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</si>
  <si>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</si>
  <si>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</si>
  <si>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</si>
  <si>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</si>
  <si>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</si>
  <si>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</si>
  <si>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</si>
  <si>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</si>
  <si>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</si>
  <si>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</si>
  <si>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</si>
  <si>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</si>
  <si>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</si>
  <si>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</si>
  <si>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</si>
  <si>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</si>
  <si>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</si>
  <si>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</si>
  <si>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</si>
  <si>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</si>
  <si>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</si>
  <si>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</si>
  <si>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</si>
  <si>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</si>
  <si>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</si>
  <si>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</si>
  <si>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</si>
  <si>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</si>
  <si>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</si>
  <si>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</si>
  <si>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</si>
  <si>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</si>
  <si>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</si>
  <si>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</si>
  <si>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</si>
  <si>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</si>
  <si>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</si>
  <si>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</si>
  <si>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</si>
  <si>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</si>
  <si>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</si>
  <si>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</si>
  <si>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</si>
  <si>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</si>
  <si>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</si>
  <si>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</si>
  <si>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</si>
  <si>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</si>
  <si>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</si>
  <si>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</si>
  <si>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</si>
  <si>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</si>
  <si>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</si>
  <si>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</si>
  <si>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</si>
  <si>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</si>
  <si>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</si>
  <si>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</si>
  <si>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</si>
  <si>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</si>
  <si>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</si>
  <si>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</si>
  <si>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</si>
  <si>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</si>
  <si>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</si>
  <si>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</si>
  <si>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</si>
  <si>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</si>
  <si>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</si>
  <si>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</si>
  <si>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</si>
  <si>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</si>
  <si>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</si>
  <si>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</si>
  <si>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</si>
  <si>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</si>
  <si>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</si>
  <si>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</si>
  <si>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</si>
  <si>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</si>
  <si>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</si>
  <si>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</si>
  <si>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</si>
  <si>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</si>
  <si>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</si>
  <si>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</si>
  <si>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</si>
  <si>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</si>
  <si>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</si>
  <si>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</si>
  <si>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</si>
  <si>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</si>
  <si>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</si>
  <si>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</si>
  <si>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</si>
  <si>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</si>
  <si>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</si>
  <si>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</si>
  <si>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</si>
  <si>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</si>
  <si>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</si>
  <si>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</si>
  <si>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</si>
  <si>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</si>
  <si>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</si>
  <si>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</si>
  <si>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</si>
  <si>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</si>
  <si>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</si>
  <si>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</si>
  <si>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</si>
  <si>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</si>
  <si>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</si>
  <si>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</si>
  <si>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</si>
  <si>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</si>
  <si>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</si>
  <si>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</si>
  <si>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</si>
  <si>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</si>
  <si>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</si>
  <si>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</si>
  <si>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</si>
  <si>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</si>
  <si>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</si>
  <si>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</si>
  <si>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</si>
  <si>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</si>
  <si>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</si>
  <si>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</si>
  <si>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</si>
  <si>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</si>
  <si>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</si>
  <si>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</si>
  <si>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</si>
  <si>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</si>
  <si>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</si>
  <si>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</si>
  <si>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</si>
  <si>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</si>
  <si>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</si>
  <si>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</si>
  <si>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</si>
  <si>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</si>
  <si>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</si>
  <si>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</si>
  <si>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</si>
  <si>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</si>
  <si>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</si>
  <si>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</si>
  <si>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</si>
  <si>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</si>
  <si>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</si>
  <si>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</si>
  <si>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</si>
  <si>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</si>
  <si>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</si>
  <si>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</si>
  <si>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</si>
  <si>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</si>
  <si>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</si>
  <si>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</si>
  <si>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</si>
  <si>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</si>
  <si>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</si>
  <si>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</si>
  <si>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</si>
  <si>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</si>
  <si>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</si>
  <si>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</si>
  <si>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</si>
  <si>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</si>
  <si>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</si>
  <si>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</si>
  <si>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</si>
  <si>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</si>
  <si>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</si>
  <si>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</si>
  <si>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</si>
  <si>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</si>
  <si>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</si>
  <si>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</si>
  <si>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</si>
  <si>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</si>
  <si>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</si>
  <si>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</si>
  <si>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</si>
  <si>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</si>
  <si>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</si>
  <si>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</si>
  <si>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</si>
  <si>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</si>
  <si>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</si>
  <si>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</si>
  <si>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</si>
  <si>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</si>
  <si>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</si>
  <si>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</si>
  <si>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</si>
  <si>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</si>
  <si>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</si>
  <si>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</si>
  <si>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</si>
  <si>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</si>
  <si>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</si>
  <si>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</si>
  <si>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</si>
  <si>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</si>
  <si>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</si>
  <si>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</si>
  <si>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</si>
  <si>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</si>
  <si>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</si>
  <si>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</si>
  <si>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</si>
  <si>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</si>
  <si>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</si>
  <si>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</si>
  <si>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</si>
  <si>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</si>
  <si>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</si>
  <si>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</si>
  <si>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</si>
  <si>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</si>
  <si>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</si>
  <si>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</si>
  <si>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</si>
  <si>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</si>
  <si>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</si>
  <si>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</si>
  <si>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</si>
  <si>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</si>
  <si>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</si>
  <si>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</si>
  <si>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</si>
  <si>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</si>
  <si>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</si>
  <si>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</si>
  <si>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</si>
  <si>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</si>
  <si>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</si>
  <si>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</si>
  <si>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</si>
  <si>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</si>
  <si>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</si>
  <si>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</si>
  <si>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</si>
  <si>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</si>
  <si>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</si>
  <si>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</si>
  <si>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</si>
  <si>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</si>
  <si>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</si>
  <si>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</si>
  <si>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</si>
  <si>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</si>
  <si>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</si>
  <si>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</si>
  <si>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</si>
  <si>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</si>
  <si>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</si>
  <si>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</si>
  <si>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</si>
  <si>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</si>
  <si>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</si>
  <si>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</si>
  <si>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</si>
  <si>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</si>
  <si>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</si>
  <si>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</si>
  <si>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</si>
  <si>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</si>
  <si>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</si>
  <si>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</si>
  <si>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</si>
  <si>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</si>
  <si>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</si>
  <si>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</si>
  <si>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</si>
  <si>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</si>
  <si>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</si>
  <si>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</si>
  <si>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</si>
  <si>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</si>
  <si>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</si>
  <si>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</si>
  <si>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</si>
  <si>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</si>
  <si>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</si>
  <si>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</si>
  <si>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</si>
  <si>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</si>
  <si>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</si>
  <si>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</si>
  <si>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</si>
  <si>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</si>
  <si>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</si>
  <si>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</si>
  <si>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</si>
  <si>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</si>
  <si>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</si>
  <si>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</si>
  <si>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</si>
  <si>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</si>
  <si>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</si>
  <si>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</si>
  <si>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</si>
  <si>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</si>
  <si>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</si>
  <si>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</si>
  <si>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</si>
  <si>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</si>
  <si>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</si>
  <si>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</si>
  <si>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</si>
  <si>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</si>
  <si>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</si>
  <si>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</si>
  <si>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</si>
  <si>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</si>
  <si>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</si>
  <si>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</si>
  <si>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</si>
  <si>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</si>
  <si>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</si>
  <si>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</si>
  <si>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</si>
  <si>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</si>
  <si>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</si>
  <si>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</si>
  <si>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</si>
  <si>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</si>
  <si>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</si>
  <si>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</si>
  <si>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</si>
  <si>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</si>
  <si>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</si>
  <si>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</si>
  <si>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</si>
  <si>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</si>
  <si>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</si>
  <si>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</si>
  <si>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</si>
  <si>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</si>
  <si>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</si>
  <si>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</si>
  <si>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</si>
  <si>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</si>
  <si>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</si>
  <si>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</si>
  <si>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</si>
  <si>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</si>
  <si>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</si>
  <si>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</si>
  <si>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</si>
  <si>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</si>
  <si>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</si>
  <si>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</si>
  <si>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</si>
  <si>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</si>
  <si>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</si>
  <si>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</si>
  <si>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</si>
  <si>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</si>
  <si>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</si>
  <si>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</si>
  <si>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</si>
  <si>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</si>
  <si>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</si>
  <si>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</si>
  <si>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</si>
  <si>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</si>
  <si>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</si>
  <si>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</si>
  <si>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</si>
  <si>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</si>
  <si>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</si>
  <si>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</si>
  <si>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</si>
  <si>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</si>
  <si>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</si>
  <si>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</si>
  <si>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</si>
  <si>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</si>
  <si>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</si>
  <si>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</si>
  <si>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</si>
  <si>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</si>
  <si>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</si>
  <si>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</si>
  <si>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</si>
  <si>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</si>
  <si>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</si>
  <si>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</si>
  <si>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</si>
  <si>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</si>
  <si>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</si>
  <si>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</si>
  <si>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</si>
  <si>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</si>
  <si>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</si>
  <si>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</si>
  <si>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</si>
  <si>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</si>
  <si>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</si>
  <si>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</si>
  <si>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</si>
  <si>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</si>
  <si>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</si>
  <si>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</si>
  <si>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</si>
  <si>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</si>
  <si>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</si>
  <si>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</si>
  <si>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</si>
  <si>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</si>
  <si>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</si>
  <si>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</si>
  <si>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</si>
  <si>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</si>
  <si>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</si>
  <si>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</si>
  <si>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</si>
  <si>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</si>
  <si>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</si>
  <si>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</si>
  <si>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</si>
  <si>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</si>
  <si>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</si>
  <si>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</si>
  <si>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</si>
  <si>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</si>
  <si>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</si>
  <si>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</si>
  <si>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</si>
  <si>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</si>
  <si>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</si>
  <si>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</si>
  <si>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</si>
  <si>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</si>
  <si>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</si>
  <si>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</si>
  <si>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</si>
  <si>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</si>
  <si>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</si>
  <si>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</si>
  <si>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</si>
  <si>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</si>
  <si>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</si>
  <si>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</si>
  <si>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</si>
  <si>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</si>
  <si>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</si>
  <si>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</si>
  <si>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</si>
  <si>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</si>
  <si>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</si>
  <si>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</si>
  <si>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</si>
  <si>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</si>
  <si>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</si>
  <si>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</si>
  <si>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</si>
  <si>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</si>
  <si>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</si>
  <si>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</si>
  <si>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</si>
  <si>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</si>
  <si>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</si>
  <si>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</si>
  <si>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</si>
  <si>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</si>
  <si>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</si>
  <si>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</si>
  <si>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</si>
  <si>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</si>
  <si>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</si>
  <si>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</si>
  <si>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</si>
  <si>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</si>
  <si>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</si>
  <si>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</si>
  <si>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</si>
  <si>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</si>
  <si>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</si>
  <si>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</si>
  <si>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</si>
  <si>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</si>
  <si>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</si>
  <si>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</si>
  <si>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</si>
  <si>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</si>
  <si>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</si>
  <si>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</si>
  <si>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</si>
  <si>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</si>
  <si>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</si>
  <si>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</si>
  <si>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</si>
  <si>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</si>
  <si>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</si>
  <si>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</si>
  <si>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</si>
  <si>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</si>
  <si>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</si>
  <si>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</si>
  <si>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</si>
  <si>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</si>
  <si>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</si>
  <si>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</si>
  <si>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</si>
  <si>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</si>
  <si>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</si>
  <si>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</si>
  <si>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</si>
  <si>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</si>
  <si>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</si>
  <si>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</si>
  <si>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</si>
  <si>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</si>
  <si>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</si>
  <si>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</si>
  <si>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</si>
  <si>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</si>
  <si>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</si>
  <si>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</si>
  <si>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</si>
  <si>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</si>
  <si>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</si>
  <si>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</si>
  <si>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</si>
  <si>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</si>
  <si>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</si>
  <si>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</si>
  <si>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</si>
  <si>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</si>
  <si>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</si>
  <si>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</si>
  <si>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</si>
  <si>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</si>
  <si>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</si>
  <si>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</si>
  <si>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</si>
  <si>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</si>
  <si>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</si>
  <si>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</si>
  <si>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</si>
  <si>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</si>
  <si>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</si>
  <si>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</si>
  <si>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</si>
  <si>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</si>
  <si>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</si>
  <si>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</si>
  <si>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</si>
  <si>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</si>
  <si>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</si>
  <si>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</si>
  <si>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</si>
  <si>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</si>
  <si>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</si>
  <si>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</si>
  <si>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</si>
  <si>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</si>
  <si>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</si>
  <si>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</si>
  <si>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</si>
  <si>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</si>
  <si>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</si>
  <si>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</si>
  <si>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</si>
  <si>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</si>
  <si>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</si>
  <si>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</si>
  <si>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</si>
  <si>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</si>
  <si>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</si>
  <si>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</si>
  <si>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</si>
  <si>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</si>
  <si>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</si>
  <si>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</si>
  <si>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</si>
  <si>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</si>
  <si>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</si>
  <si>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</si>
  <si>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</si>
  <si>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</si>
  <si>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</si>
  <si>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</si>
  <si>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</si>
  <si>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</si>
  <si>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</si>
  <si>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</si>
  <si>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</si>
  <si>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</si>
  <si>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</si>
  <si>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</si>
  <si>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</si>
  <si>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</si>
  <si>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</si>
  <si>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</si>
  <si>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</si>
  <si>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</si>
  <si>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</si>
  <si>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</si>
  <si>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</si>
  <si>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</si>
  <si>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</si>
  <si>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</si>
  <si>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</si>
  <si>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</si>
  <si>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</si>
  <si>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</si>
  <si>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</si>
  <si>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</si>
  <si>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</si>
  <si>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</si>
  <si>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</si>
  <si>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</si>
  <si>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</si>
  <si>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</si>
  <si>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</si>
  <si>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</si>
  <si>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</si>
  <si>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</si>
  <si>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</si>
  <si>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</si>
  <si>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</si>
  <si>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</si>
  <si>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</si>
  <si>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</si>
  <si>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</si>
  <si>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</si>
  <si>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</si>
  <si>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</si>
  <si>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</si>
  <si>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</si>
  <si>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</si>
  <si>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</si>
  <si>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</si>
  <si>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</si>
  <si>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</si>
  <si>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</si>
  <si>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</si>
  <si>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</si>
  <si>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</si>
  <si>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</si>
  <si>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</si>
  <si>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</si>
  <si>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</si>
  <si>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</si>
  <si>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</si>
  <si>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</si>
  <si>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</si>
  <si>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</si>
  <si>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</si>
  <si>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</si>
  <si>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</si>
  <si>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</si>
  <si>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</si>
  <si>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</si>
  <si>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</si>
  <si>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</si>
  <si>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</si>
  <si>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</si>
  <si>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</si>
  <si>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</si>
  <si>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</si>
  <si>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</si>
  <si>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</si>
  <si>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</si>
  <si>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</si>
  <si>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</si>
  <si>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</si>
  <si>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</si>
  <si>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</si>
  <si>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</si>
  <si>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</si>
  <si>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</si>
  <si>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</si>
  <si>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</si>
  <si>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</si>
  <si>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</si>
  <si>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</si>
  <si>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</si>
  <si>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</si>
  <si>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</si>
  <si>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</si>
  <si>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</si>
  <si>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</si>
  <si>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</si>
  <si>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</si>
  <si>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</si>
  <si>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</si>
  <si>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</si>
  <si>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</si>
  <si>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</si>
  <si>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</si>
  <si>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</si>
  <si>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</si>
  <si>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</si>
  <si>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</si>
  <si>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</si>
  <si>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</si>
  <si>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</si>
  <si>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</si>
  <si>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</si>
  <si>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</si>
  <si>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</si>
  <si>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</si>
  <si>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</si>
  <si>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</si>
  <si>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</si>
  <si>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</si>
  <si>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</si>
  <si>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</si>
  <si>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</si>
  <si>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</si>
  <si>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</si>
  <si>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</si>
  <si>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</si>
  <si>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</si>
  <si>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</si>
  <si>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</si>
  <si>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</si>
  <si>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</si>
  <si>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</si>
  <si>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</si>
  <si>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</si>
  <si>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</si>
  <si>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</si>
  <si>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</si>
  <si>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</si>
  <si>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</si>
  <si>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</si>
  <si>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</si>
  <si>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</si>
  <si>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</si>
  <si>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</si>
  <si>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</si>
  <si>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</si>
  <si>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</si>
  <si>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</si>
  <si>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</si>
  <si>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</si>
  <si>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</si>
  <si>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</si>
  <si>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</si>
  <si>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</si>
  <si>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</si>
  <si>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</si>
  <si>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</si>
  <si>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</si>
  <si>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</si>
  <si>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</si>
  <si>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</si>
  <si>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</si>
  <si>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</si>
  <si>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</si>
  <si>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</si>
  <si>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</si>
  <si>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</si>
  <si>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</si>
  <si>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</si>
  <si>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</si>
  <si>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</si>
  <si>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</si>
  <si>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</si>
  <si>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</si>
  <si>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</si>
  <si>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</si>
  <si>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</si>
  <si>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</si>
  <si>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</si>
  <si>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</si>
  <si>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</si>
  <si>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</si>
  <si>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</si>
  <si>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</si>
  <si>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</si>
  <si>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</si>
  <si>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</si>
  <si>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</si>
  <si>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</si>
  <si>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</si>
  <si>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</si>
  <si>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</si>
  <si>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</si>
  <si>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</si>
  <si>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</si>
  <si>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</si>
  <si>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</si>
  <si>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</si>
  <si>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</si>
  <si>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</si>
  <si>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</si>
  <si>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</si>
  <si>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</si>
  <si>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</si>
  <si>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</si>
  <si>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</si>
  <si>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</si>
  <si>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</si>
  <si>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</si>
  <si>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</si>
  <si>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</si>
  <si>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</si>
  <si>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</si>
  <si>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</si>
  <si>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</si>
  <si>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</si>
  <si>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</si>
  <si>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</si>
  <si>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</si>
  <si>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</si>
  <si>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</si>
  <si>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</si>
  <si>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</si>
  <si>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</si>
  <si>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</si>
  <si>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</si>
  <si>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</si>
  <si>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</si>
  <si>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</si>
  <si>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</si>
  <si>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</si>
  <si>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</si>
  <si>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</si>
  <si>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</si>
  <si>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</si>
  <si>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</si>
  <si>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</si>
  <si>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</si>
  <si>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</si>
  <si>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</si>
  <si>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</si>
  <si>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</si>
  <si>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</si>
  <si>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</si>
  <si>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</si>
  <si>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</si>
  <si>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</si>
  <si>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</si>
  <si>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</si>
  <si>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</si>
  <si>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</si>
  <si>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</si>
  <si>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</si>
  <si>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</si>
  <si>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</si>
  <si>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</si>
  <si>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</si>
  <si>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</si>
  <si>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</si>
  <si>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</si>
  <si>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</si>
  <si>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</si>
  <si>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</si>
  <si>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</si>
  <si>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</si>
  <si>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</si>
  <si>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</si>
  <si>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</si>
  <si>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</si>
  <si>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</si>
  <si>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</si>
  <si>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</si>
  <si>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</si>
  <si>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</si>
  <si>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</si>
  <si>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</si>
  <si>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</si>
  <si>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</si>
  <si>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</si>
  <si>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</si>
  <si>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</si>
  <si>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</si>
  <si>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</si>
  <si>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</si>
  <si>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</si>
  <si>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</si>
  <si>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</si>
  <si>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</si>
  <si>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</si>
  <si>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</si>
  <si>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</si>
  <si>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</si>
  <si>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</si>
  <si>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</si>
  <si>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</si>
  <si>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</si>
  <si>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</si>
  <si>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</si>
  <si>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</si>
  <si>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</si>
  <si>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</si>
  <si>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</si>
  <si>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</si>
  <si>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</si>
  <si>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</si>
  <si>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</si>
  <si>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</si>
  <si>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</si>
  <si>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</si>
  <si>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</si>
  <si>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</si>
  <si>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</si>
  <si>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</si>
  <si>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</si>
  <si>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</si>
  <si>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</si>
  <si>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</si>
  <si>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</si>
  <si>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</si>
  <si>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</si>
  <si>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</si>
  <si>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</si>
  <si>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</si>
  <si>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</si>
  <si>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</si>
  <si>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</si>
  <si>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</si>
  <si>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</si>
  <si>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</si>
  <si>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</si>
  <si>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</si>
  <si>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</si>
  <si>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</si>
  <si>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</si>
  <si>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</si>
  <si>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</si>
  <si>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</si>
  <si>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</si>
  <si>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</si>
  <si>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</si>
  <si>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</si>
  <si>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</si>
  <si>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</si>
  <si>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</si>
  <si>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</si>
  <si>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</si>
  <si>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</si>
  <si>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</si>
  <si>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</si>
  <si>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</si>
  <si>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</si>
  <si>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</si>
  <si>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</si>
  <si>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</si>
  <si>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</si>
  <si>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</si>
  <si>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</si>
  <si>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</si>
  <si>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</si>
  <si>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</si>
  <si>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</si>
  <si>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</si>
  <si>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</si>
  <si>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</si>
  <si>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</si>
  <si>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</si>
  <si>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</si>
  <si>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</si>
  <si>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</si>
  <si>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</si>
  <si>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</si>
  <si>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</si>
  <si>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</si>
  <si>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</si>
  <si>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</si>
  <si>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</si>
  <si>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</si>
  <si>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</si>
  <si>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</si>
  <si>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</si>
  <si>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</si>
  <si>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</si>
  <si>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</si>
  <si>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</si>
  <si>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</si>
  <si>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</si>
  <si>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</si>
  <si>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</si>
  <si>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</si>
  <si>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</si>
  <si>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</si>
  <si>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</si>
  <si>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</si>
  <si>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</si>
  <si>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</si>
  <si>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</si>
  <si>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</si>
  <si>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</si>
  <si>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</si>
  <si>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</si>
  <si>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</si>
  <si>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</si>
  <si>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</si>
  <si>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</si>
  <si>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</si>
  <si>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</si>
  <si>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</si>
  <si>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</si>
  <si>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</si>
  <si>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</si>
  <si>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</si>
  <si>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</si>
  <si>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</si>
  <si>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</si>
  <si>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</si>
  <si>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</si>
  <si>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</si>
  <si>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</si>
  <si>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</si>
  <si>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</si>
  <si>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</si>
  <si>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</si>
  <si>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</si>
  <si>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</si>
  <si>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</si>
  <si>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</si>
  <si>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</si>
  <si>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</si>
  <si>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</si>
  <si>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</si>
  <si>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</si>
  <si>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</si>
  <si>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</si>
  <si>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</si>
  <si>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</si>
  <si>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</si>
  <si>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</si>
  <si>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</si>
  <si>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</si>
  <si>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</si>
  <si>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</si>
  <si>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</si>
  <si>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</si>
  <si>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</si>
  <si>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</si>
  <si>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</si>
  <si>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</si>
  <si>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</si>
  <si>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</si>
  <si>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</si>
  <si>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</si>
  <si>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</si>
  <si>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</si>
  <si>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</si>
  <si>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</si>
  <si>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</si>
  <si>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</si>
  <si>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</si>
  <si>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</si>
  <si>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</si>
  <si>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</si>
  <si>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</si>
  <si>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</si>
  <si>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</si>
  <si>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</si>
  <si>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</si>
  <si>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</si>
  <si>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</si>
  <si>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</si>
  <si>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</si>
  <si>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</si>
  <si>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</si>
  <si>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</si>
  <si>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</si>
  <si>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</si>
  <si>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</si>
  <si>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</si>
  <si>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</si>
  <si>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</si>
  <si>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</si>
  <si>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</si>
  <si>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</si>
  <si>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</si>
  <si>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</si>
  <si>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</si>
  <si>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</si>
  <si>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</si>
  <si>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</si>
  <si>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</si>
  <si>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</si>
  <si>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</si>
  <si>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</si>
  <si>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</si>
  <si>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</si>
  <si>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</si>
  <si>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</si>
  <si>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</si>
  <si>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</si>
  <si>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</si>
  <si>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</si>
  <si>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</si>
  <si>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</si>
  <si>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</si>
  <si>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</si>
  <si>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</si>
  <si>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</si>
  <si>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</si>
  <si>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</si>
  <si>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</si>
  <si>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</si>
  <si>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</si>
  <si>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</si>
  <si>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</si>
  <si>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</si>
  <si>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</si>
  <si>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</si>
  <si>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</si>
  <si>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</si>
  <si>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</si>
  <si>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</si>
  <si>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</si>
  <si>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</si>
  <si>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</si>
  <si>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</si>
  <si>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</si>
  <si>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</si>
  <si>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</si>
  <si>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</si>
  <si>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</si>
  <si>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</si>
  <si>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</si>
  <si>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</si>
  <si>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</si>
  <si>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</si>
  <si>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</si>
  <si>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</si>
  <si>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</si>
  <si>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</si>
  <si>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</si>
  <si>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</si>
  <si>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</si>
  <si>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</si>
  <si>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</si>
  <si>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</si>
  <si>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</si>
  <si>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</si>
  <si>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</si>
  <si>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</si>
  <si>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</si>
  <si>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</si>
  <si>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</si>
  <si>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</si>
  <si>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</si>
  <si>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</si>
  <si>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</si>
  <si>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</si>
  <si>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</si>
  <si>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</si>
  <si>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</si>
  <si>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</si>
  <si>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</si>
  <si>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</si>
  <si>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</si>
  <si>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</si>
  <si>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</si>
  <si>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</si>
  <si>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</si>
  <si>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</si>
  <si>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</si>
  <si>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</si>
  <si>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</si>
  <si>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</si>
  <si>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</si>
  <si>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</si>
  <si>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</si>
  <si>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</si>
  <si>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</si>
  <si>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</si>
  <si>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</si>
  <si>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</si>
  <si>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</si>
  <si>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</si>
  <si>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</si>
  <si>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</si>
  <si>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</si>
  <si>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</si>
  <si>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</si>
  <si>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</si>
  <si>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</si>
  <si>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</si>
  <si>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</si>
  <si>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</si>
  <si>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</si>
  <si>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</si>
  <si>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</si>
  <si>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</si>
  <si>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</si>
  <si>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</si>
  <si>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</si>
  <si>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</si>
  <si>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</si>
  <si>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</si>
  <si>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</si>
  <si>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</si>
  <si>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</si>
  <si>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</si>
  <si>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</si>
  <si>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</si>
  <si>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</si>
  <si>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</si>
  <si>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</si>
  <si>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</si>
  <si>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</si>
  <si>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</si>
  <si>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</si>
  <si>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</si>
  <si>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</si>
  <si>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</si>
  <si>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</si>
  <si>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</si>
  <si>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</si>
  <si>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</si>
  <si>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</si>
  <si>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</si>
  <si>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</si>
  <si>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</si>
  <si>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</si>
  <si>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</si>
  <si>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</si>
  <si>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</si>
  <si>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</si>
  <si>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</si>
  <si>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</si>
  <si>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</si>
  <si>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</si>
  <si>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</si>
  <si>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</si>
  <si>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</si>
  <si>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</si>
  <si>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</si>
  <si>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</si>
  <si>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</si>
  <si>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</si>
  <si>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</si>
  <si>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</si>
  <si>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</si>
  <si>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</si>
  <si>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</si>
  <si>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</si>
  <si>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</si>
  <si>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</si>
  <si>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</si>
  <si>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</si>
  <si>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</si>
  <si>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</si>
  <si>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</si>
  <si>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</si>
  <si>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</si>
  <si>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</si>
  <si>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</si>
  <si>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</si>
  <si>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</si>
  <si>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</si>
  <si>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</si>
  <si>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</si>
  <si>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</si>
  <si>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</si>
  <si>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</si>
  <si>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</si>
  <si>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</si>
  <si>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</si>
  <si>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</si>
  <si>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</si>
  <si>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</si>
  <si>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</si>
  <si>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</si>
  <si>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</si>
  <si>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</si>
  <si>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</si>
  <si>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</si>
  <si>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</si>
  <si>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</si>
  <si>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</si>
  <si>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</si>
  <si>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</si>
  <si>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</si>
  <si>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</si>
  <si>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</si>
  <si>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</si>
  <si>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</si>
  <si>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</si>
  <si>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</si>
  <si>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</si>
  <si>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</si>
  <si>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</si>
  <si>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</si>
  <si>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</si>
  <si>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</si>
  <si>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</si>
  <si>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</si>
  <si>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</si>
  <si>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</si>
  <si>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</si>
  <si>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</si>
  <si>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</si>
  <si>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</si>
  <si>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</si>
  <si>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</si>
  <si>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</si>
  <si>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</si>
  <si>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</si>
  <si>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</si>
  <si>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</si>
  <si>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</si>
  <si>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</si>
  <si>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</si>
  <si>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</si>
  <si>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</si>
  <si>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</si>
  <si>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</si>
  <si>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</si>
  <si>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</si>
  <si>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</si>
  <si>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</si>
  <si>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</si>
  <si>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</si>
  <si>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</si>
  <si>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</si>
  <si>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</si>
  <si>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</si>
  <si>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</si>
  <si>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</si>
  <si>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</si>
  <si>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</si>
  <si>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</si>
  <si>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</si>
  <si>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</si>
  <si>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</si>
  <si>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</si>
  <si>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</si>
  <si>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</si>
  <si>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</si>
  <si>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</si>
  <si>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</si>
  <si>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</si>
  <si>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</si>
  <si>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</si>
  <si>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</si>
  <si>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</si>
  <si>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</si>
  <si>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</si>
  <si>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</si>
  <si>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</si>
  <si>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</si>
  <si>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</si>
  <si>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</si>
  <si>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</si>
  <si>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</si>
  <si>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</si>
  <si>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</si>
  <si>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</si>
  <si>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</si>
  <si>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</si>
  <si>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</si>
  <si>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</si>
  <si>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</si>
  <si>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</si>
  <si>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</si>
  <si>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</si>
  <si>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</si>
  <si>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</si>
  <si>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</si>
  <si>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</si>
  <si>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</si>
  <si>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</si>
  <si>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</si>
  <si>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</si>
  <si>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</si>
  <si>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</si>
  <si>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</si>
  <si>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</si>
  <si>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</si>
  <si>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</si>
  <si>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</si>
  <si>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</si>
  <si>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</si>
  <si>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</si>
  <si>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</si>
  <si>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</si>
  <si>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</si>
  <si>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</si>
  <si>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</si>
  <si>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</si>
  <si>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</si>
  <si>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</si>
  <si>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</si>
  <si>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</si>
  <si>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</si>
  <si>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</si>
  <si>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</si>
  <si>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</si>
  <si>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</si>
  <si>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</si>
  <si>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</si>
  <si>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</si>
  <si>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</si>
  <si>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</si>
  <si>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</si>
  <si>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</si>
  <si>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</si>
  <si>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</si>
  <si>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</si>
  <si>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</si>
  <si>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</si>
  <si>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</si>
  <si>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</si>
  <si>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</si>
  <si>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</si>
  <si>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</si>
  <si>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</si>
  <si>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</si>
  <si>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</si>
  <si>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</si>
  <si>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</si>
  <si>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</si>
  <si>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</si>
  <si>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</si>
  <si>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</si>
  <si>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</si>
  <si>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</si>
  <si>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</si>
  <si>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</si>
  <si>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</si>
  <si>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</si>
  <si>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</si>
  <si>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</si>
  <si>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</si>
  <si>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</si>
  <si>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</si>
  <si>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</si>
  <si>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</si>
  <si>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</si>
  <si>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</si>
  <si>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</si>
  <si>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</si>
  <si>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</si>
  <si>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</si>
  <si>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</si>
  <si>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</si>
  <si>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</si>
  <si>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</si>
  <si>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</si>
  <si>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</si>
  <si>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</si>
  <si>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</si>
  <si>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</si>
  <si>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</si>
  <si>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</si>
  <si>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</si>
  <si>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</si>
  <si>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</si>
  <si>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</si>
  <si>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</si>
  <si>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</si>
  <si>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</si>
  <si>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</si>
  <si>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</si>
  <si>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</si>
  <si>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</si>
  <si>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</si>
  <si>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</si>
  <si>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</si>
  <si>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</si>
  <si>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</si>
  <si>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</si>
  <si>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</si>
  <si>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</si>
  <si>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</si>
  <si>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</si>
  <si>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</si>
  <si>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</si>
  <si>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</si>
  <si>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</si>
  <si>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</si>
  <si>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</si>
  <si>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</si>
  <si>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</si>
  <si>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</si>
  <si>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</si>
  <si>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</si>
  <si>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</si>
  <si>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</si>
  <si>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</si>
  <si>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</si>
  <si>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</si>
  <si>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</si>
  <si>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</si>
  <si>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</si>
  <si>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</si>
  <si>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</si>
  <si>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</si>
  <si>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</si>
  <si>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</si>
  <si>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</si>
  <si>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</si>
  <si>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</si>
  <si>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</si>
  <si>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</si>
  <si>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</si>
  <si>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</si>
  <si>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</si>
  <si>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</si>
  <si>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</si>
  <si>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</si>
  <si>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</si>
  <si>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</si>
  <si>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</si>
  <si>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</si>
  <si>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</si>
  <si>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</si>
  <si>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</si>
  <si>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</si>
  <si>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</si>
  <si>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</si>
  <si>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</si>
  <si>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</si>
  <si>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</si>
  <si>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</si>
  <si>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</si>
  <si>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</si>
  <si>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</si>
  <si>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</si>
  <si>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</si>
  <si>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</si>
  <si>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</si>
  <si>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</si>
  <si>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</si>
  <si>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</si>
  <si>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</si>
  <si>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</si>
  <si>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</si>
  <si>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</si>
  <si>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</si>
  <si>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</si>
  <si>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</si>
  <si>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</si>
  <si>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</si>
  <si>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</si>
  <si>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</si>
  <si>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</si>
  <si>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</si>
  <si>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</si>
  <si>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</si>
  <si>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</si>
  <si>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</si>
  <si>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</si>
  <si>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</si>
  <si>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</si>
  <si>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</si>
  <si>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</si>
  <si>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</si>
  <si>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</si>
  <si>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</si>
  <si>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</si>
  <si>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</si>
  <si>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</si>
  <si>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</si>
  <si>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</si>
  <si>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</si>
  <si>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</si>
  <si>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</si>
  <si>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</si>
  <si>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</si>
  <si>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</si>
  <si>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</si>
  <si>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</si>
  <si>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</si>
  <si>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</si>
  <si>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</si>
  <si>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</si>
  <si>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</si>
  <si>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</si>
  <si>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</si>
  <si>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</si>
  <si>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</si>
  <si>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</si>
  <si>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</si>
  <si>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</si>
  <si>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</si>
  <si>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</si>
  <si>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</si>
  <si>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</si>
  <si>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</si>
  <si>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</si>
  <si>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</si>
  <si>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</si>
  <si>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</si>
  <si>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</si>
  <si>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</si>
  <si>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</si>
  <si>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</si>
  <si>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</si>
  <si>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</si>
  <si>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</si>
  <si>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</si>
  <si>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</si>
  <si>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</si>
  <si>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</si>
  <si>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</si>
  <si>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</si>
  <si>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</si>
  <si>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</si>
  <si>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</si>
  <si>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</si>
  <si>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</si>
  <si>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</si>
  <si>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</si>
  <si>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</si>
  <si>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</si>
  <si>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</si>
  <si>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</si>
  <si>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</si>
  <si>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</si>
  <si>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</si>
  <si>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</si>
  <si>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</si>
  <si>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</si>
  <si>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</si>
  <si>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</si>
  <si>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</si>
  <si>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</si>
  <si>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</si>
  <si>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</si>
  <si>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</si>
  <si>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</si>
  <si>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</si>
  <si>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</si>
  <si>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</si>
  <si>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</si>
  <si>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</si>
  <si>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</si>
  <si>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</si>
  <si>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</si>
  <si>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</si>
  <si>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</si>
  <si>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</si>
  <si>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</si>
  <si>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</si>
  <si>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</si>
  <si>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</si>
  <si>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</si>
  <si>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</si>
  <si>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</si>
  <si>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</si>
  <si>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</si>
  <si>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</si>
  <si>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</si>
  <si>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</si>
  <si>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</si>
  <si>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</si>
  <si>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</si>
  <si>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</si>
  <si>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</si>
  <si>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</si>
  <si>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</si>
  <si>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</si>
  <si>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</si>
  <si>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</si>
  <si>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</si>
  <si>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</si>
  <si>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</si>
  <si>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</si>
  <si>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</si>
  <si>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</si>
  <si>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</si>
  <si>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</si>
  <si>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</si>
  <si>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</si>
  <si>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</si>
  <si>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</si>
  <si>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</si>
  <si>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</si>
  <si>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</si>
  <si>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</si>
  <si>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</si>
  <si>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</si>
  <si>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</si>
  <si>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</si>
  <si>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</si>
  <si>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</si>
  <si>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</si>
  <si>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</si>
  <si>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</si>
  <si>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</si>
  <si>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</si>
  <si>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</si>
  <si>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</si>
  <si>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</si>
  <si>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</si>
  <si>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</si>
  <si>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</si>
  <si>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</si>
  <si>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</si>
  <si>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</si>
  <si>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</si>
  <si>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</si>
  <si>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</si>
  <si>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</si>
  <si>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</si>
  <si>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</si>
  <si>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</si>
  <si>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</si>
  <si>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</si>
  <si>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</si>
  <si>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</si>
  <si>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</si>
  <si>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</si>
  <si>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</si>
  <si>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</si>
  <si>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</si>
  <si>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</si>
  <si>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</si>
  <si>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</si>
  <si>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</si>
  <si>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</si>
  <si>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</si>
  <si>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</si>
  <si>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</si>
  <si>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</si>
  <si>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</si>
  <si>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</si>
  <si>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</si>
  <si>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</si>
  <si>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</si>
  <si>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</si>
  <si>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</si>
  <si>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</si>
  <si>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</si>
  <si>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</si>
  <si>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</si>
  <si>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</si>
  <si>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</si>
  <si>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</si>
  <si>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</si>
  <si>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</si>
  <si>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</si>
  <si>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</si>
  <si>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</si>
  <si>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</si>
  <si>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</si>
  <si>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</si>
  <si>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</si>
  <si>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</si>
  <si>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</si>
  <si>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</si>
  <si>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</si>
  <si>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</si>
  <si>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</si>
  <si>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</si>
  <si>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</si>
  <si>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</si>
  <si>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</si>
  <si>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</si>
  <si>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</si>
  <si>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</si>
  <si>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</si>
  <si>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</si>
  <si>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</si>
  <si>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</si>
  <si>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</si>
  <si>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</si>
  <si>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</si>
  <si>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</si>
  <si>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</si>
  <si>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</si>
  <si>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</si>
  <si>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</si>
  <si>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</si>
  <si>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</si>
  <si>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</si>
  <si>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</si>
  <si>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</si>
  <si>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</si>
  <si>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</si>
  <si>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</si>
  <si>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</si>
  <si>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</si>
  <si>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</si>
  <si>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</si>
  <si>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</si>
  <si>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</si>
  <si>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</si>
  <si>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</si>
  <si>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</si>
  <si>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</si>
  <si>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</si>
  <si>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</si>
  <si>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</si>
  <si>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</si>
  <si>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</si>
  <si>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</si>
  <si>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</si>
  <si>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</si>
  <si>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</si>
  <si>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</si>
  <si>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</si>
  <si>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</si>
  <si>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</si>
  <si>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</si>
  <si>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</si>
  <si>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</si>
  <si>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</si>
  <si>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</si>
  <si>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</si>
  <si>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</si>
  <si>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</si>
  <si>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</si>
  <si>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</si>
  <si>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</si>
  <si>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</si>
  <si>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</si>
  <si>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</si>
  <si>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</si>
  <si>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</si>
  <si>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</si>
  <si>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</si>
  <si>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</si>
  <si>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</si>
  <si>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</si>
  <si>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</si>
  <si>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</si>
  <si>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</si>
  <si>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</si>
  <si>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</si>
  <si>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</si>
  <si>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</si>
  <si>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</si>
  <si>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</si>
  <si>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</si>
  <si>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</si>
  <si>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</si>
  <si>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</si>
  <si>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</si>
  <si>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</si>
  <si>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</si>
  <si>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</si>
  <si>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</si>
  <si>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</si>
  <si>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</si>
  <si>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</si>
  <si>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</si>
  <si>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</si>
  <si>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</si>
  <si>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</si>
  <si>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</si>
  <si>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</si>
  <si>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</si>
  <si>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</si>
  <si>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</si>
  <si>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</si>
  <si>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</si>
  <si>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</si>
  <si>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</si>
  <si>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</si>
  <si>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</si>
  <si>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</si>
  <si>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</si>
  <si>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</si>
  <si>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</si>
  <si>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</si>
  <si>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</si>
  <si>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</si>
  <si>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</si>
  <si>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</si>
  <si>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</si>
  <si>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</si>
  <si>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</si>
  <si>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</si>
  <si>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</si>
  <si>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</si>
  <si>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</si>
  <si>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</si>
  <si>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</si>
  <si>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</si>
  <si>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</si>
  <si>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</si>
  <si>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</si>
  <si>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</si>
  <si>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</si>
  <si>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</si>
  <si>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</si>
  <si>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</si>
  <si>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</si>
  <si>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</si>
  <si>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</si>
  <si>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</si>
  <si>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</si>
  <si>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</si>
  <si>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</si>
  <si>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</si>
  <si>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</si>
  <si>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</si>
  <si>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</si>
  <si>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</si>
  <si>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</si>
  <si>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</si>
  <si>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</si>
  <si>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</si>
  <si>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</si>
  <si>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</si>
  <si>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</si>
  <si>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</si>
  <si>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</si>
  <si>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</si>
  <si>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</si>
  <si>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</si>
  <si>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</si>
  <si>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</si>
  <si>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</si>
  <si>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</si>
  <si>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</si>
  <si>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</si>
  <si>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</si>
  <si>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</si>
  <si>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</si>
  <si>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</si>
  <si>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</si>
  <si>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</si>
  <si>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</si>
  <si>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</si>
  <si>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</si>
  <si>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</si>
  <si>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</si>
  <si>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</si>
  <si>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</si>
  <si>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</si>
  <si>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</si>
  <si>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</si>
  <si>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</si>
  <si>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</si>
  <si>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</si>
  <si>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</si>
  <si>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</si>
  <si>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</si>
  <si>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</si>
  <si>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</si>
  <si>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</si>
  <si>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</si>
  <si>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</si>
  <si>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</si>
  <si>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</si>
  <si>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</si>
  <si>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</si>
  <si>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</si>
  <si>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</si>
  <si>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</si>
  <si>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</si>
  <si>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</si>
  <si>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</si>
  <si>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</si>
  <si>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</si>
  <si>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</si>
  <si>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</si>
  <si>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</si>
  <si>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</si>
  <si>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</si>
  <si>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</si>
  <si>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</si>
  <si>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</si>
  <si>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</si>
  <si>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</si>
  <si>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</si>
  <si>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</si>
  <si>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</si>
  <si>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</si>
  <si>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</si>
  <si>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</si>
  <si>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</si>
  <si>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</si>
  <si>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</si>
  <si>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</si>
  <si>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</si>
  <si>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</si>
  <si>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</si>
  <si>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</si>
  <si>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</si>
  <si>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</si>
  <si>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</si>
  <si>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</si>
  <si>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</si>
  <si>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</si>
  <si>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</si>
  <si>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</si>
  <si>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</si>
  <si>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</si>
  <si>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</si>
  <si>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</si>
  <si>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</si>
  <si>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</si>
  <si>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</si>
  <si>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</si>
  <si>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</si>
  <si>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</si>
  <si>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</si>
  <si>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</si>
  <si>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</si>
  <si>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</si>
  <si>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</si>
  <si>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</si>
  <si>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</si>
  <si>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</si>
  <si>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</si>
  <si>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</si>
  <si>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</si>
  <si>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</si>
  <si>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</si>
  <si>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</si>
  <si>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</si>
  <si>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</si>
  <si>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</si>
  <si>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</si>
  <si>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</si>
  <si>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</si>
  <si>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</si>
  <si>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</si>
  <si>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</si>
  <si>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</si>
  <si>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</si>
  <si>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</si>
  <si>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</si>
  <si>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</si>
  <si>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</si>
  <si>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</si>
  <si>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</si>
  <si>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</si>
  <si>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</si>
  <si>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</si>
  <si>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</si>
  <si>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</si>
  <si>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</si>
  <si>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</si>
  <si>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</si>
  <si>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</si>
  <si>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</si>
  <si>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</si>
  <si>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</si>
  <si>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</si>
  <si>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</si>
  <si>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</si>
  <si>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</si>
  <si>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</si>
  <si>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</si>
  <si>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</si>
  <si>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</si>
  <si>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</si>
  <si>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</si>
  <si>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</si>
  <si>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</si>
  <si>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</si>
  <si>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</si>
  <si>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</si>
  <si>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</si>
  <si>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</si>
  <si>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</si>
  <si>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</si>
  <si>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</si>
  <si>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</si>
  <si>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</si>
  <si>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</si>
  <si>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</si>
  <si>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</si>
  <si>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</si>
  <si>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</si>
  <si>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</si>
  <si>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</si>
  <si>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</si>
  <si>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</si>
  <si>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</si>
  <si>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</si>
  <si>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</si>
  <si>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</si>
  <si>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</si>
  <si>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</si>
  <si>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</si>
  <si>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</si>
  <si>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</si>
  <si>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</si>
  <si>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</si>
  <si>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</si>
  <si>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</si>
  <si>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</si>
  <si>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</si>
  <si>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</si>
  <si>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</si>
  <si>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</si>
  <si>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</si>
  <si>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</si>
  <si>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</si>
  <si>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</si>
  <si>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</si>
  <si>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</si>
  <si>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</si>
  <si>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</si>
  <si>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</si>
  <si>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</si>
  <si>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</si>
  <si>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</si>
  <si>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</si>
  <si>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</si>
  <si>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</si>
  <si>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</si>
  <si>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</si>
  <si>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</si>
  <si>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</si>
  <si>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</si>
  <si>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</si>
  <si>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</si>
  <si>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</si>
  <si>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</si>
  <si>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</si>
  <si>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</si>
  <si>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</si>
  <si>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</si>
  <si>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</si>
  <si>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</si>
  <si>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</si>
  <si>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</si>
  <si>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</si>
  <si>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</si>
  <si>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</si>
  <si>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</si>
  <si>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</si>
  <si>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</si>
  <si>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</si>
  <si>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</si>
  <si>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</si>
  <si>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</si>
  <si>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</si>
  <si>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</si>
  <si>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</si>
  <si>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</si>
  <si>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</si>
  <si>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</si>
  <si>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</si>
  <si>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</si>
  <si>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</si>
  <si>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</si>
  <si>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</si>
  <si>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</si>
  <si>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</si>
  <si>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</si>
  <si>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</si>
  <si>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</si>
  <si>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</si>
  <si>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</si>
  <si>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</si>
  <si>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</si>
  <si>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</si>
  <si>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</si>
  <si>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</si>
  <si>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</si>
  <si>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</si>
  <si>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</si>
  <si>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</si>
  <si>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</si>
  <si>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</si>
  <si>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</si>
  <si>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</si>
  <si>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</si>
  <si>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</si>
  <si>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</si>
  <si>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</si>
  <si>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</si>
  <si>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</si>
  <si>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</si>
  <si>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</si>
  <si>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</si>
  <si>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</si>
  <si>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</si>
  <si>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</si>
  <si>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</si>
  <si>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</si>
  <si>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</si>
  <si>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</si>
  <si>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</si>
  <si>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</si>
  <si>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</si>
  <si>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</si>
  <si>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</si>
  <si>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</si>
  <si>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</si>
  <si>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</si>
  <si>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</si>
  <si>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</si>
  <si>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</si>
  <si>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</si>
  <si>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</si>
  <si>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</si>
  <si>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</si>
  <si>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</si>
  <si>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</si>
  <si>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</si>
  <si>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</si>
  <si>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</si>
  <si>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</si>
  <si>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</si>
  <si>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</si>
  <si>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</si>
  <si>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</si>
  <si>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</si>
  <si>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</si>
  <si>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</si>
  <si>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</si>
  <si>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</si>
  <si>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</si>
  <si>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</si>
  <si>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</si>
  <si>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</si>
  <si>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</si>
  <si>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</si>
  <si>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</si>
  <si>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</si>
  <si>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</si>
  <si>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</si>
  <si>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</si>
  <si>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</si>
  <si>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</si>
  <si>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</si>
  <si>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</si>
  <si>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</si>
  <si>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</si>
  <si>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</si>
  <si>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</si>
  <si>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</si>
  <si>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</si>
  <si>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</si>
  <si>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</si>
  <si>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</si>
  <si>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</si>
  <si>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</si>
  <si>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</si>
  <si>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</si>
  <si>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</si>
  <si>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</si>
  <si>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</si>
  <si>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</si>
  <si>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</si>
  <si>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</si>
  <si>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</si>
  <si>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</si>
  <si>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</si>
  <si>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</si>
  <si>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</si>
  <si>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</si>
  <si>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</si>
  <si>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</si>
  <si>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</si>
  <si>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</si>
  <si>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</si>
  <si>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</si>
  <si>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</si>
  <si>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</si>
  <si>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</si>
  <si>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</si>
  <si>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</si>
  <si>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</si>
  <si>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</si>
  <si>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</si>
  <si>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</si>
  <si>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</si>
  <si>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</si>
  <si>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</si>
  <si>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</si>
  <si>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</si>
  <si>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</si>
  <si>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</si>
  <si>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</si>
  <si>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</si>
  <si>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</si>
  <si>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</si>
  <si>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</si>
  <si>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</si>
  <si>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</si>
  <si>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</si>
  <si>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</si>
  <si>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</si>
  <si>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</si>
  <si>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</si>
  <si>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</si>
  <si>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</si>
  <si>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</si>
  <si>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</si>
  <si>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</si>
  <si>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</si>
  <si>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</si>
  <si>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</si>
  <si>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</si>
  <si>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</si>
  <si>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</si>
  <si>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</si>
  <si>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</si>
  <si>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</si>
  <si>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</si>
  <si>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</si>
  <si>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</si>
  <si>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</si>
  <si>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</si>
  <si>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</si>
  <si>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</si>
  <si>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</si>
  <si>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</si>
  <si>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</si>
  <si>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</si>
  <si>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</si>
  <si>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</si>
  <si>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</si>
  <si>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</si>
  <si>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</si>
  <si>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</si>
  <si>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</si>
  <si>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</si>
  <si>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</si>
  <si>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</si>
  <si>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</si>
  <si>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</si>
  <si>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</si>
  <si>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</si>
  <si>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</si>
  <si>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</si>
  <si>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</si>
  <si>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</si>
  <si>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</si>
  <si>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</si>
  <si>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</si>
  <si>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</si>
  <si>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</si>
  <si>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</si>
  <si>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</si>
  <si>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</si>
  <si>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</si>
  <si>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</si>
  <si>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</si>
  <si>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</si>
  <si>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</si>
  <si>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</si>
  <si>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</si>
  <si>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</si>
  <si>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</si>
  <si>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</si>
  <si>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</si>
  <si>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</si>
  <si>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</si>
  <si>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</si>
  <si>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</si>
  <si>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</si>
  <si>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</si>
  <si>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</si>
  <si>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</si>
  <si>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</si>
  <si>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</si>
  <si>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</si>
  <si>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</si>
  <si>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</si>
  <si>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</si>
  <si>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</si>
  <si>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</si>
  <si>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</si>
  <si>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</si>
  <si>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</si>
  <si>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</si>
  <si>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</si>
  <si>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</si>
  <si>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</si>
  <si>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</si>
  <si>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</si>
  <si>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</si>
  <si>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</si>
  <si>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</si>
  <si>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</si>
  <si>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</si>
  <si>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</si>
  <si>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</si>
  <si>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</si>
  <si>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</si>
  <si>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</si>
  <si>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</si>
  <si>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</si>
  <si>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</si>
  <si>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</si>
  <si>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</si>
  <si>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</si>
  <si>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</si>
  <si>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</si>
  <si>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</si>
  <si>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</si>
  <si>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</si>
  <si>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</si>
  <si>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</si>
  <si>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</si>
  <si>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</si>
  <si>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</si>
  <si>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</si>
  <si>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</si>
  <si>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</si>
  <si>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</si>
  <si>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</si>
  <si>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</si>
  <si>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</si>
  <si>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</si>
  <si>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</si>
  <si>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</si>
  <si>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</si>
  <si>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</si>
  <si>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</si>
  <si>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</si>
  <si>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</si>
  <si>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</si>
  <si>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</si>
  <si>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</si>
  <si>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</si>
  <si>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</si>
  <si>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</si>
  <si>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</si>
  <si>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</si>
  <si>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</si>
  <si>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</si>
  <si>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</si>
  <si>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</si>
  <si>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</si>
  <si>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</si>
  <si>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</si>
  <si>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</si>
  <si>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</si>
  <si>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</si>
  <si>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</si>
  <si>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</si>
  <si>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</si>
  <si>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</si>
  <si>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</si>
  <si>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</si>
  <si>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</si>
  <si>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</si>
  <si>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</si>
  <si>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</si>
  <si>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</si>
  <si>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</si>
  <si>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</si>
  <si>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</si>
  <si>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</si>
  <si>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</si>
  <si>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</si>
  <si>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</si>
  <si>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</si>
  <si>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</si>
  <si>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</si>
  <si>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</si>
  <si>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</si>
  <si>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</si>
  <si>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</si>
  <si>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</si>
  <si>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</si>
  <si>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</si>
  <si>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</si>
  <si>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</si>
  <si>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</si>
  <si>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</si>
  <si>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</si>
  <si>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</si>
  <si>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</si>
  <si>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</si>
  <si>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</si>
  <si>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</si>
  <si>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</si>
  <si>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</si>
  <si>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</si>
  <si>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</si>
  <si>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</si>
  <si>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</si>
  <si>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</si>
  <si>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</si>
  <si>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</si>
  <si>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</si>
  <si>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</si>
  <si>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</si>
  <si>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</si>
  <si>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</si>
  <si>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</si>
  <si>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</si>
  <si>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</si>
  <si>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</si>
  <si>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</si>
  <si>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</si>
  <si>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</si>
  <si>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</si>
  <si>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</si>
  <si>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</si>
  <si>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</si>
  <si>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</si>
  <si>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</si>
  <si>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</si>
  <si>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</si>
  <si>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</si>
  <si>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</si>
  <si>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</si>
  <si>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</si>
  <si>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</si>
  <si>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</si>
  <si>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</si>
  <si>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</si>
  <si>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</si>
  <si>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</si>
  <si>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</si>
  <si>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</si>
  <si>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</si>
  <si>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</si>
  <si>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</si>
  <si>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</si>
  <si>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</si>
  <si>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</si>
  <si>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</si>
  <si>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</si>
  <si>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</si>
  <si>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</si>
  <si>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</si>
  <si>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</si>
  <si>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</si>
  <si>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</si>
  <si>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</si>
  <si>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</si>
  <si>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</si>
  <si>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</si>
  <si>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</si>
  <si>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</si>
  <si>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</si>
  <si>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</si>
  <si>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</si>
  <si>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</si>
  <si>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</si>
  <si>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</si>
  <si>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</si>
  <si>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</si>
  <si>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</si>
  <si>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</si>
  <si>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</si>
  <si>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</si>
  <si>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</si>
  <si>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</si>
  <si>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</si>
  <si>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</si>
  <si>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</si>
  <si>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</si>
  <si>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</si>
  <si>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</si>
  <si>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</si>
  <si>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</si>
  <si>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</si>
  <si>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</si>
  <si>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</si>
  <si>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</si>
  <si>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</si>
  <si>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</si>
  <si>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</si>
  <si>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</si>
  <si>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</si>
  <si>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</si>
  <si>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</si>
  <si>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</si>
  <si>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</si>
  <si>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</si>
  <si>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</si>
  <si>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</si>
  <si>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</si>
  <si>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</si>
  <si>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</si>
  <si>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</si>
  <si>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</si>
  <si>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</si>
  <si>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</si>
  <si>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</si>
  <si>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</si>
  <si>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</si>
  <si>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</si>
  <si>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</si>
  <si>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</si>
  <si>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</si>
  <si>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</si>
  <si>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</si>
  <si>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</si>
  <si>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</si>
  <si>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</si>
  <si>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</si>
  <si>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</si>
  <si>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</si>
  <si>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</si>
  <si>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</si>
  <si>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</si>
  <si>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</si>
  <si>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</si>
  <si>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</si>
  <si>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</si>
  <si>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</si>
  <si>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</si>
  <si>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</si>
  <si>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</si>
  <si>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</si>
  <si>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</si>
  <si>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</si>
  <si>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</si>
  <si>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</si>
  <si>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</si>
  <si>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</si>
  <si>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</si>
  <si>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</si>
  <si>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</si>
  <si>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</si>
  <si>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</si>
  <si>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</si>
  <si>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</si>
  <si>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</si>
  <si>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</si>
  <si>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</si>
  <si>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</si>
  <si>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</si>
  <si>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</si>
  <si>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</si>
  <si>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</si>
  <si>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</si>
  <si>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</si>
  <si>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</si>
  <si>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</si>
  <si>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</si>
  <si>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</si>
  <si>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</si>
  <si>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</si>
  <si>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</si>
  <si>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</si>
  <si>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</si>
  <si>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</si>
  <si>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</si>
  <si>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</si>
  <si>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</si>
  <si>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</si>
  <si>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</si>
  <si>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</si>
  <si>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</si>
  <si>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</si>
  <si>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</si>
  <si>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</si>
  <si>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</si>
  <si>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</si>
  <si>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</si>
  <si>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</si>
  <si>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</si>
  <si>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</si>
  <si>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</si>
  <si>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</si>
  <si>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</si>
  <si>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</si>
  <si>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</si>
  <si>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</si>
  <si>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</si>
  <si>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</si>
  <si>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</si>
  <si>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</si>
  <si>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</si>
  <si>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</si>
  <si>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</si>
  <si>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</si>
  <si>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</si>
  <si>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</si>
  <si>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</si>
  <si>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</si>
  <si>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</si>
  <si>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</si>
  <si>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</si>
  <si>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</si>
  <si>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</si>
  <si>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</si>
  <si>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</si>
  <si>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</si>
  <si>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</si>
  <si>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</si>
  <si>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</si>
  <si>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</si>
  <si>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</si>
  <si>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</si>
  <si>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</si>
  <si>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</si>
  <si>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</si>
  <si>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</si>
  <si>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</si>
  <si>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</si>
  <si>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</si>
  <si>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</si>
  <si>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</si>
  <si>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</si>
  <si>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</si>
  <si>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</si>
  <si>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</si>
  <si>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</si>
  <si>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</si>
  <si>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</si>
  <si>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</si>
  <si>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</si>
  <si>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</si>
  <si>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</si>
  <si>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</si>
  <si>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</si>
  <si>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</si>
  <si>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</si>
  <si>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</si>
  <si>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</si>
  <si>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</si>
  <si>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</si>
  <si>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</si>
  <si>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</si>
  <si>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</si>
  <si>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</si>
  <si>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</si>
  <si>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</si>
  <si>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</si>
  <si>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</si>
  <si>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</si>
  <si>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</si>
  <si>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</si>
  <si>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</si>
  <si>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</si>
  <si>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</si>
  <si>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</si>
  <si>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</si>
  <si>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</si>
  <si>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</si>
  <si>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</si>
  <si>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</si>
  <si>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</si>
  <si>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</si>
  <si>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</si>
  <si>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</si>
  <si>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</si>
  <si>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</si>
  <si>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</si>
  <si>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</si>
  <si>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</si>
  <si>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</si>
  <si>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</si>
  <si>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</si>
  <si>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</si>
  <si>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</si>
  <si>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</si>
  <si>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</si>
  <si>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</si>
  <si>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</si>
  <si>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</si>
  <si>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</si>
  <si>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</si>
  <si>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</si>
  <si>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</si>
  <si>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</si>
  <si>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</si>
  <si>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</si>
  <si>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</si>
  <si>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</si>
  <si>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</si>
  <si>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</si>
  <si>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</si>
  <si>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</si>
  <si>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</si>
  <si>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</si>
  <si>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</si>
  <si>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</si>
  <si>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</si>
  <si>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</si>
  <si>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</si>
  <si>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</si>
  <si>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</si>
  <si>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</si>
  <si>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</si>
  <si>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</si>
  <si>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</si>
  <si>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</si>
  <si>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</si>
  <si>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</si>
  <si>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</si>
  <si>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</si>
  <si>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</si>
  <si>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</si>
  <si>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</si>
  <si>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</si>
  <si>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</si>
  <si>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</si>
  <si>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</si>
  <si>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</si>
  <si>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</si>
  <si>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</si>
  <si>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</si>
  <si>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</si>
  <si>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</si>
  <si>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</si>
  <si>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</si>
  <si>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</si>
  <si>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</si>
  <si>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</si>
  <si>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</si>
  <si>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</si>
  <si>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</si>
  <si>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</si>
  <si>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</si>
  <si>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</si>
  <si>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</si>
  <si>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</si>
  <si>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</si>
  <si>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</si>
  <si>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</si>
  <si>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</si>
  <si>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</si>
  <si>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</si>
  <si>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</si>
  <si>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</si>
  <si>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</si>
  <si>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</si>
  <si>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</si>
  <si>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</si>
  <si>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</si>
  <si>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</si>
  <si>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</si>
  <si>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</si>
  <si>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</si>
  <si>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</si>
  <si>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</si>
  <si>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</si>
  <si>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</si>
  <si>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</si>
  <si>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</si>
  <si>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</si>
  <si>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</si>
  <si>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</si>
  <si>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</si>
  <si>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</si>
  <si>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</si>
  <si>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</si>
  <si>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</si>
  <si>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</si>
  <si>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</si>
  <si>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</si>
  <si>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</si>
  <si>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</si>
  <si>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</si>
  <si>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</si>
  <si>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</si>
  <si>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</si>
  <si>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</si>
  <si>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</si>
  <si>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</si>
  <si>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</si>
  <si>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</si>
  <si>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</si>
  <si>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</si>
  <si>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</si>
  <si>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</si>
  <si>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</si>
  <si>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</si>
  <si>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</si>
  <si>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</si>
  <si>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</si>
  <si>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</si>
  <si>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</si>
  <si>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</si>
  <si>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</si>
  <si>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</si>
  <si>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</si>
  <si>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</si>
  <si>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</si>
  <si>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</si>
  <si>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</si>
  <si>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</si>
  <si>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</si>
  <si>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</si>
  <si>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</si>
  <si>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</si>
  <si>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</si>
  <si>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</si>
  <si>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</si>
  <si>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</si>
  <si>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</si>
  <si>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</si>
  <si>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</si>
  <si>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</si>
  <si>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</si>
  <si>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</si>
  <si>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</si>
  <si>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</si>
  <si>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</si>
  <si>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</si>
  <si>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</si>
  <si>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</si>
  <si>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</si>
  <si>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</si>
  <si>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</si>
  <si>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</si>
  <si>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</si>
  <si>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</si>
  <si>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</si>
  <si>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</si>
  <si>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</si>
  <si>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</si>
  <si>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</si>
  <si>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</si>
  <si>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</si>
  <si>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</si>
  <si>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</si>
  <si>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</si>
  <si>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</si>
  <si>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</si>
  <si>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</si>
  <si>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</si>
  <si>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</si>
  <si>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</si>
  <si>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</si>
  <si>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</si>
  <si>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</si>
  <si>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</si>
  <si>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</si>
  <si>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</si>
  <si>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</si>
  <si>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</si>
  <si>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</si>
  <si>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</si>
  <si>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</si>
  <si>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</si>
  <si>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</si>
  <si>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</si>
  <si>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</si>
  <si>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</si>
  <si>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</si>
  <si>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</si>
  <si>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</si>
  <si>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</si>
  <si>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</si>
  <si>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</si>
  <si>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</si>
  <si>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</si>
  <si>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</si>
  <si>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</si>
  <si>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</si>
  <si>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</si>
  <si>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</si>
  <si>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</si>
  <si>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</si>
  <si>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</si>
  <si>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</si>
  <si>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</si>
  <si>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</si>
  <si>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</si>
  <si>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</si>
  <si>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</si>
  <si>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</si>
  <si>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</si>
  <si>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</si>
  <si>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</si>
  <si>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</si>
  <si>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</si>
  <si>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</si>
  <si>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</si>
  <si>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</si>
  <si>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</si>
  <si>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</si>
  <si>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</si>
  <si>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</si>
  <si>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</si>
  <si>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</si>
  <si>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</si>
  <si>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</si>
  <si>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</si>
  <si>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</si>
  <si>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</si>
  <si>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</si>
  <si>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</si>
  <si>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</si>
  <si>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</si>
  <si>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</si>
  <si>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</si>
  <si>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</si>
  <si>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</si>
  <si>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</si>
  <si>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</si>
  <si>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</si>
  <si>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</si>
  <si>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</si>
  <si>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</si>
  <si>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</si>
  <si>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</si>
  <si>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</si>
  <si>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</si>
  <si>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</si>
  <si>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</si>
  <si>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</si>
  <si>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</si>
  <si>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</si>
  <si>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</si>
  <si>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</si>
  <si>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</si>
  <si>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</si>
  <si>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</si>
  <si>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</si>
  <si>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</si>
  <si>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</si>
  <si>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</si>
  <si>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</si>
  <si>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</si>
  <si>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</si>
  <si>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</si>
  <si>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</si>
  <si>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</si>
  <si>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</si>
  <si>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</si>
  <si>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</si>
  <si>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</si>
  <si>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</si>
  <si>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</si>
  <si>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</si>
  <si>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</si>
  <si>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</si>
  <si>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</si>
  <si>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</si>
  <si>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</si>
  <si>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</si>
  <si>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</si>
  <si>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</si>
  <si>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</si>
  <si>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</si>
  <si>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</si>
  <si>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</si>
  <si>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</si>
  <si>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</si>
  <si>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</si>
  <si>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</si>
  <si>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</si>
  <si>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</si>
  <si>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</si>
  <si>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</si>
  <si>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</si>
  <si>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</si>
  <si>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</si>
  <si>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</si>
  <si>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</si>
  <si>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</si>
  <si>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</si>
  <si>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</si>
  <si>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</si>
  <si>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</si>
  <si>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</si>
  <si>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</si>
  <si>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</si>
  <si>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</si>
  <si>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</si>
  <si>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</si>
  <si>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</si>
  <si>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</si>
  <si>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</si>
  <si>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</si>
  <si>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</si>
  <si>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</si>
  <si>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</si>
  <si>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</si>
  <si>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</si>
  <si>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</si>
  <si>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</si>
  <si>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</si>
  <si>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</si>
  <si>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</si>
  <si>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</si>
  <si>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</si>
  <si>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</si>
  <si>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</si>
  <si>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</si>
  <si>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</si>
  <si>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</si>
  <si>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</si>
  <si>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</si>
  <si>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</si>
  <si>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</si>
  <si>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</si>
  <si>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</si>
  <si>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</si>
  <si>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</si>
  <si>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</si>
  <si>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</si>
  <si>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</si>
  <si>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</si>
  <si>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</si>
  <si>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</si>
  <si>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</si>
  <si>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</si>
  <si>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</si>
  <si>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</si>
  <si>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</si>
  <si>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</si>
  <si>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</si>
  <si>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</si>
  <si>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</si>
  <si>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</si>
  <si>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</si>
  <si>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</si>
  <si>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</si>
  <si>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</si>
  <si>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</si>
  <si>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</si>
  <si>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</si>
  <si>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</si>
  <si>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</si>
  <si>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</si>
  <si>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</si>
  <si>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</si>
  <si>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</si>
  <si>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</si>
  <si>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</si>
  <si>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</si>
  <si>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</si>
  <si>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</si>
  <si>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</si>
  <si>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</si>
  <si>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</si>
  <si>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</si>
  <si>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</si>
  <si>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</si>
  <si>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</si>
  <si>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</si>
  <si>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</si>
  <si>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</si>
  <si>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</si>
  <si>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</si>
  <si>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</si>
  <si>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</si>
  <si>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</si>
  <si>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</si>
  <si>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</si>
  <si>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</si>
  <si>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</si>
  <si>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</si>
  <si>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</si>
  <si>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</si>
  <si>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</si>
  <si>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</si>
  <si>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</si>
  <si>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</si>
  <si>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</si>
  <si>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</si>
  <si>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</si>
  <si>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</si>
  <si>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</si>
  <si>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</si>
  <si>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</si>
  <si>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</si>
  <si>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</si>
  <si>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</si>
  <si>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</si>
  <si>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</si>
  <si>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</si>
  <si>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</si>
  <si>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</si>
  <si>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</si>
  <si>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</si>
  <si>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</si>
  <si>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</si>
  <si>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</si>
  <si>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</si>
  <si>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</si>
  <si>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</si>
  <si>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</si>
  <si>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</si>
  <si>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</si>
  <si>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</si>
  <si>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</si>
  <si>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</si>
  <si>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</si>
  <si>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</si>
  <si>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</si>
  <si>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</si>
  <si>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</si>
  <si>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</si>
  <si>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</si>
  <si>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</si>
  <si>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</si>
  <si>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</si>
  <si>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</si>
  <si>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</si>
  <si>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</si>
  <si>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</si>
  <si>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</si>
  <si>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</si>
  <si>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</si>
  <si>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</si>
  <si>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</si>
  <si>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</si>
  <si>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</si>
  <si>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</si>
  <si>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</si>
  <si>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</si>
  <si>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</si>
  <si>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</si>
  <si>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</si>
  <si>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</si>
  <si>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</si>
  <si>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</si>
  <si>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</si>
  <si>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</si>
  <si>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</si>
  <si>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</si>
  <si>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</si>
  <si>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</si>
  <si>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</si>
  <si>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</si>
  <si>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</si>
  <si>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</si>
  <si>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</si>
  <si>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</si>
  <si>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</si>
  <si>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</si>
  <si>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</si>
  <si>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</si>
  <si>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</si>
  <si>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</si>
  <si>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</si>
  <si>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</si>
  <si>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</si>
  <si>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</si>
  <si>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</si>
  <si>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</si>
  <si>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</si>
  <si>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</si>
  <si>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</si>
  <si>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</si>
  <si>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</si>
  <si>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</si>
  <si>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</si>
  <si>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</si>
  <si>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</si>
  <si>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</si>
  <si>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</si>
  <si>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</si>
  <si>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</si>
  <si>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</si>
  <si>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</si>
  <si>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</si>
  <si>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</si>
  <si>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</si>
  <si>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</si>
  <si>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</si>
  <si>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</si>
  <si>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</si>
  <si>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</si>
  <si>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</si>
  <si>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</si>
  <si>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</si>
  <si>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</si>
  <si>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</si>
  <si>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</si>
  <si>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</si>
  <si>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</si>
  <si>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</si>
  <si>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</si>
  <si>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</si>
  <si>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</si>
  <si>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</si>
  <si>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</si>
  <si>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</si>
  <si>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</si>
  <si>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</si>
  <si>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</si>
  <si>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</si>
  <si>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</si>
  <si>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</si>
  <si>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</si>
  <si>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</si>
  <si>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</si>
  <si>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</si>
  <si>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</si>
  <si>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</si>
  <si>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</si>
  <si>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</si>
  <si>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</si>
  <si>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</si>
  <si>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</si>
  <si>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</si>
  <si>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</si>
  <si>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</si>
  <si>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</si>
  <si>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</si>
  <si>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</si>
  <si>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</si>
  <si>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</si>
  <si>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</si>
  <si>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</si>
  <si>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</si>
  <si>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</si>
  <si>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</si>
  <si>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</si>
  <si>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</si>
  <si>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</si>
  <si>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</si>
  <si>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</si>
  <si>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</si>
  <si>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</si>
  <si>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</si>
  <si>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</si>
  <si>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</si>
  <si>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</si>
  <si>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</si>
  <si>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</si>
  <si>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</si>
  <si>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</si>
  <si>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</si>
  <si>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</si>
  <si>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</si>
  <si>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</si>
  <si>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</si>
  <si>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</si>
  <si>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</si>
  <si>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</si>
  <si>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</si>
  <si>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</si>
  <si>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</si>
  <si>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</si>
  <si>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</si>
  <si>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</si>
  <si>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</si>
  <si>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</si>
  <si>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</si>
  <si>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</si>
  <si>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</si>
  <si>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</si>
  <si>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</si>
  <si>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</si>
  <si>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</si>
  <si>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</si>
  <si>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</si>
  <si>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</si>
  <si>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</si>
  <si>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</si>
  <si>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</si>
  <si>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</si>
  <si>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</si>
  <si>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</si>
  <si>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</si>
  <si>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</si>
  <si>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</si>
  <si>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</si>
  <si>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</si>
  <si>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</si>
  <si>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</si>
  <si>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</si>
  <si>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</si>
  <si>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</si>
  <si>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</si>
  <si>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</si>
  <si>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</si>
  <si>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</si>
  <si>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</si>
  <si>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</si>
  <si>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</si>
  <si>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</si>
  <si>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</si>
  <si>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</si>
  <si>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</si>
  <si>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</si>
  <si>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</si>
  <si>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</si>
  <si>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</si>
  <si>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</si>
  <si>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</si>
  <si>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</si>
  <si>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</si>
  <si>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</si>
  <si>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</si>
  <si>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</si>
  <si>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</si>
  <si>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</si>
  <si>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</si>
  <si>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</si>
  <si>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</si>
  <si>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</si>
  <si>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</si>
  <si>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</si>
  <si>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</si>
  <si>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</si>
  <si>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</si>
  <si>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</si>
  <si>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</si>
  <si>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</si>
  <si>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</si>
  <si>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</si>
  <si>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</si>
  <si>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</si>
  <si>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</si>
  <si>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</si>
  <si>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</si>
  <si>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</si>
  <si>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</si>
  <si>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</si>
  <si>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</si>
  <si>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</si>
  <si>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</si>
  <si>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</si>
  <si>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</si>
  <si>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</si>
  <si>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</si>
  <si>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</si>
  <si>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</si>
  <si>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</si>
  <si>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</si>
  <si>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</si>
  <si>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</si>
  <si>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</si>
  <si>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</si>
  <si>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</si>
  <si>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</si>
  <si>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</si>
  <si>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</si>
  <si>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</si>
  <si>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</si>
  <si>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</si>
  <si>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</si>
  <si>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</si>
  <si>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</si>
  <si>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</si>
  <si>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</si>
  <si>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</si>
  <si>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</si>
  <si>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</si>
  <si>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</si>
  <si>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</si>
  <si>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</si>
  <si>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</si>
  <si>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</si>
  <si>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</si>
  <si>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</si>
  <si>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</si>
  <si>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</si>
  <si>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</si>
  <si>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</si>
  <si>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</si>
  <si>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</si>
  <si>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</si>
  <si>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</si>
  <si>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</si>
  <si>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</si>
  <si>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</si>
  <si>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</si>
  <si>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</si>
  <si>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</si>
  <si>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</si>
  <si>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</si>
  <si>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</si>
  <si>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</si>
  <si>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</si>
  <si>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</si>
  <si>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</si>
  <si>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</si>
  <si>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</si>
  <si>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</si>
  <si>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</si>
  <si>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</si>
  <si>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</si>
  <si>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</si>
  <si>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</si>
  <si>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</si>
  <si>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</si>
  <si>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</si>
  <si>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</si>
  <si>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</si>
  <si>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</si>
  <si>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</si>
  <si>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</si>
  <si>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</si>
  <si>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</si>
  <si>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</si>
  <si>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</si>
  <si>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</si>
  <si>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</si>
  <si>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</si>
  <si>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</si>
  <si>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</si>
  <si>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</si>
  <si>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</si>
  <si>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</si>
  <si>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</si>
  <si>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</si>
  <si>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</si>
  <si>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</si>
  <si>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</si>
  <si>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</si>
  <si>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</si>
  <si>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</si>
  <si>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</si>
  <si>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</si>
  <si>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</si>
  <si>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</si>
  <si>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</si>
  <si>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</si>
  <si>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</si>
  <si>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</si>
  <si>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</si>
  <si>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</si>
  <si>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</si>
  <si>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</si>
  <si>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</si>
  <si>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</si>
  <si>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</si>
  <si>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</si>
  <si>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</si>
  <si>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</si>
  <si>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</si>
  <si>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</si>
  <si>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</si>
  <si>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</si>
  <si>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</si>
  <si>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</si>
  <si>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</si>
  <si>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</si>
  <si>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</si>
  <si>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</si>
  <si>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</si>
  <si>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</si>
  <si>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</si>
  <si>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</si>
  <si>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</si>
  <si>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</si>
  <si>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</si>
  <si>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</si>
  <si>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</si>
  <si>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</si>
  <si>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</si>
  <si>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</si>
  <si>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</si>
  <si>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</si>
  <si>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</si>
  <si>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</si>
  <si>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</si>
  <si>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</si>
  <si>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</si>
  <si>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</si>
  <si>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</si>
  <si>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</si>
  <si>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</si>
  <si>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</si>
  <si>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</si>
  <si>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</si>
  <si>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</si>
  <si>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</si>
  <si>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</si>
  <si>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</si>
  <si>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</si>
  <si>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</si>
  <si>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</si>
  <si>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</si>
  <si>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</si>
  <si>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</si>
  <si>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</si>
  <si>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</si>
  <si>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</si>
  <si>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</si>
  <si>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</si>
  <si>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</si>
  <si>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</si>
  <si>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</si>
  <si>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</si>
  <si>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</si>
  <si>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</si>
  <si>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</si>
  <si>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</si>
  <si>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</si>
  <si>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</si>
  <si>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</si>
  <si>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</si>
  <si>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</si>
  <si>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</si>
  <si>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</si>
  <si>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</si>
  <si>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</si>
  <si>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</si>
  <si>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</si>
  <si>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</si>
  <si>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</si>
  <si>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</si>
  <si>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</si>
  <si>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</si>
  <si>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</si>
  <si>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</si>
  <si>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</si>
  <si>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</si>
  <si>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</si>
  <si>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</si>
  <si>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</si>
  <si>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</si>
  <si>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</si>
  <si>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</si>
  <si>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</si>
  <si>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</si>
  <si>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</si>
  <si>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</si>
  <si>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</si>
  <si>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</si>
  <si>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</si>
  <si>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</si>
  <si>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</si>
  <si>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</si>
  <si>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</si>
  <si>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</si>
  <si>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</si>
  <si>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</si>
  <si>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</si>
  <si>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</si>
  <si>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</si>
  <si>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</si>
  <si>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</si>
  <si>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</si>
  <si>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</si>
  <si>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</si>
  <si>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</si>
  <si>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</si>
  <si>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</si>
  <si>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</si>
  <si>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</si>
  <si>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</si>
  <si>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</si>
  <si>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</si>
  <si>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</si>
  <si>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</si>
  <si>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</si>
  <si>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</si>
  <si>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</si>
  <si>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</si>
  <si>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</si>
  <si>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</si>
  <si>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</si>
  <si>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</si>
  <si>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</si>
  <si>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</si>
  <si>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</si>
  <si>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</si>
  <si>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</si>
  <si>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</si>
  <si>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</si>
  <si>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</si>
  <si>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</si>
  <si>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</si>
  <si>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</si>
  <si>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</si>
  <si>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</si>
  <si>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</si>
  <si>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</si>
  <si>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</si>
  <si>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</si>
  <si>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</si>
  <si>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</si>
  <si>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</si>
  <si>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</si>
  <si>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</si>
  <si>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</si>
  <si>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</si>
  <si>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</si>
  <si>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</si>
  <si>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</si>
  <si>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</si>
  <si>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</si>
  <si>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</si>
  <si>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</si>
  <si>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</si>
  <si>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</si>
  <si>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</si>
  <si>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</si>
  <si>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</si>
  <si>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</si>
  <si>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</si>
  <si>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</si>
  <si>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</si>
  <si>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</si>
  <si>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</si>
  <si>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</si>
  <si>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</si>
  <si>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</si>
  <si>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</si>
  <si>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</si>
  <si>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</si>
  <si>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</si>
  <si>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</si>
  <si>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</si>
  <si>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</si>
  <si>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</si>
  <si>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</si>
  <si>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</si>
  <si>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</si>
  <si>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</si>
  <si>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</si>
  <si>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</si>
  <si>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</si>
  <si>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</si>
  <si>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</si>
  <si>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</si>
  <si>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</si>
  <si>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</si>
  <si>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</si>
  <si>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</si>
  <si>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</si>
  <si>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</si>
  <si>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</si>
  <si>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</si>
  <si>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</si>
  <si>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</si>
  <si>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</si>
  <si>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</si>
  <si>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</si>
  <si>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</si>
  <si>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</si>
  <si>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</si>
  <si>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</si>
  <si>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</si>
  <si>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</si>
  <si>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</si>
  <si>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</si>
  <si>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</si>
  <si>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</si>
  <si>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</si>
  <si>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</si>
  <si>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</si>
  <si>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</si>
  <si>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</si>
  <si>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</si>
  <si>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</si>
  <si>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</si>
  <si>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</si>
  <si>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</si>
  <si>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</si>
  <si>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</si>
  <si>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</si>
  <si>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</si>
  <si>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</si>
  <si>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</si>
  <si>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</si>
  <si>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</si>
  <si>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</si>
  <si>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</si>
  <si>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</si>
  <si>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</si>
  <si>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</si>
  <si>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</si>
  <si>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</si>
  <si>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</si>
  <si>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</si>
  <si>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</si>
  <si>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</si>
  <si>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</si>
  <si>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</si>
  <si>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</si>
  <si>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</si>
  <si>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</si>
  <si>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</si>
  <si>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</si>
  <si>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</si>
  <si>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</si>
  <si>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</si>
  <si>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</si>
  <si>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</si>
  <si>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</si>
  <si>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</si>
  <si>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</si>
  <si>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</si>
  <si>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</si>
  <si>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</si>
  <si>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</si>
  <si>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</si>
  <si>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</si>
  <si>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</si>
  <si>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</si>
  <si>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</si>
  <si>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</si>
  <si>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</si>
  <si>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</si>
  <si>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</si>
  <si>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</si>
  <si>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</si>
  <si>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</si>
  <si>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</si>
  <si>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</si>
  <si>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</si>
  <si>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</si>
  <si>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</si>
  <si>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</si>
  <si>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</si>
  <si>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</si>
  <si>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</si>
  <si>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</si>
  <si>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</si>
  <si>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</si>
  <si>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</si>
  <si>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</si>
  <si>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</si>
  <si>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</si>
  <si>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</si>
  <si>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</si>
  <si>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</si>
  <si>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</si>
  <si>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</si>
  <si>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</si>
  <si>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</si>
  <si>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</si>
  <si>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</si>
  <si>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</si>
  <si>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</si>
  <si>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</si>
  <si>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</si>
  <si>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</si>
  <si>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</si>
  <si>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</si>
  <si>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</si>
  <si>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</si>
  <si>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</si>
  <si>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</si>
  <si>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</si>
  <si>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</si>
  <si>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</si>
  <si>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</si>
  <si>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</si>
  <si>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</si>
  <si>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</si>
  <si>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</si>
  <si>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</si>
  <si>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</si>
  <si>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</si>
  <si>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</si>
  <si>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</si>
  <si>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</si>
  <si>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</si>
  <si>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</si>
  <si>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</si>
  <si>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</si>
  <si>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</si>
  <si>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</si>
  <si>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</si>
  <si>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</si>
  <si>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</si>
  <si>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</si>
  <si>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</si>
  <si>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</si>
  <si>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</si>
  <si>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</si>
  <si>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</si>
  <si>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</si>
  <si>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</si>
  <si>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</si>
  <si>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</si>
  <si>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</si>
  <si>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</si>
  <si>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</si>
  <si>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</si>
  <si>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</si>
  <si>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</si>
  <si>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</si>
  <si>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</si>
  <si>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</si>
  <si>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</si>
  <si>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</si>
  <si>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</si>
  <si>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</si>
  <si>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</si>
  <si>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</si>
  <si>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</si>
  <si>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</si>
  <si>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</si>
  <si>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</si>
  <si>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</si>
  <si>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</si>
  <si>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</si>
  <si>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</si>
  <si>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</si>
  <si>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</si>
  <si>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</si>
  <si>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</si>
  <si>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</si>
  <si>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</si>
  <si>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</si>
  <si>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</si>
  <si>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</si>
  <si>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</si>
  <si>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</si>
  <si>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</si>
  <si>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</si>
  <si>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</si>
  <si>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</si>
  <si>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</si>
  <si>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</si>
  <si>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</si>
  <si>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</si>
  <si>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</si>
  <si>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</si>
  <si>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</si>
  <si>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</si>
  <si>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</si>
  <si>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</si>
  <si>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</si>
  <si>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</si>
  <si>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</si>
  <si>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</si>
  <si>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</si>
  <si>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</si>
  <si>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</si>
  <si>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</si>
  <si>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</si>
  <si>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</si>
  <si>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</si>
  <si>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</si>
  <si>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</si>
  <si>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</si>
  <si>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</si>
  <si>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</si>
  <si>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</si>
  <si>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</si>
  <si>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</si>
  <si>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</si>
  <si>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</si>
  <si>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</si>
  <si>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</si>
  <si>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</si>
  <si>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</si>
  <si>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</si>
  <si>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</si>
  <si>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</si>
  <si>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</si>
  <si>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</si>
  <si>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</si>
  <si>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</si>
  <si>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</si>
  <si>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</si>
  <si>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</si>
  <si>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</si>
  <si>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</si>
  <si>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</si>
  <si>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</si>
  <si>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</si>
  <si>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</si>
  <si>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</si>
  <si>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</si>
  <si>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</si>
  <si>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</si>
  <si>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</si>
  <si>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</si>
  <si>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</si>
  <si>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</si>
  <si>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</si>
  <si>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</si>
  <si>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</si>
  <si>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</si>
  <si>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</si>
  <si>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</si>
  <si>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</si>
  <si>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</si>
  <si>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</si>
  <si>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</si>
  <si>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</si>
  <si>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</si>
  <si>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</si>
  <si>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</si>
  <si>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</si>
  <si>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</si>
  <si>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</si>
  <si>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</si>
  <si>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</si>
  <si>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</si>
  <si>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</si>
  <si>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</si>
  <si>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</si>
  <si>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</si>
  <si>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</si>
  <si>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</si>
  <si>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</si>
  <si>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</si>
  <si>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</si>
  <si>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</si>
  <si>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</si>
  <si>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</si>
  <si>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</si>
  <si>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</si>
  <si>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</si>
  <si>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</si>
  <si>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</si>
  <si>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</si>
  <si>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</si>
  <si>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</si>
  <si>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</si>
  <si>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</si>
  <si>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</si>
  <si>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</si>
  <si>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</si>
  <si>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</si>
  <si>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</si>
  <si>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</si>
  <si>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</si>
  <si>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</si>
  <si>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</si>
  <si>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</si>
  <si>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</si>
  <si>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</si>
  <si>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</si>
  <si>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</si>
  <si>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</si>
  <si>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</si>
  <si>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</si>
  <si>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</si>
  <si>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</si>
  <si>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</si>
  <si>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</si>
  <si>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</si>
  <si>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</si>
  <si>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</si>
  <si>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</si>
  <si>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</si>
  <si>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</si>
  <si>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</si>
  <si>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</si>
  <si>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</si>
  <si>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</si>
  <si>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</si>
  <si>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</si>
  <si>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</si>
  <si>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</si>
  <si>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</si>
  <si>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</si>
  <si>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</si>
  <si>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</si>
  <si>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</si>
  <si>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</si>
  <si>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</si>
  <si>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</si>
  <si>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</si>
  <si>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</si>
  <si>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</si>
  <si>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</si>
  <si>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</si>
  <si>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</si>
  <si>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</si>
  <si>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</si>
  <si>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</si>
  <si>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</si>
  <si>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</si>
  <si>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</si>
  <si>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</si>
  <si>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</si>
  <si>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</si>
  <si>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</si>
  <si>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</si>
  <si>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</si>
  <si>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</si>
  <si>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</si>
  <si>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</si>
  <si>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</si>
  <si>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</si>
  <si>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</si>
  <si>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</si>
  <si>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</si>
  <si>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</si>
  <si>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</si>
  <si>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</si>
  <si>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</si>
  <si>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</si>
  <si>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</si>
  <si>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</si>
  <si>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</si>
  <si>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</si>
  <si>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</si>
  <si>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</si>
  <si>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</si>
  <si>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</si>
  <si>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</si>
  <si>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</si>
  <si>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</si>
  <si>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</si>
  <si>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</si>
  <si>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</si>
  <si>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</si>
  <si>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</si>
  <si>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</si>
  <si>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</si>
  <si>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</si>
  <si>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</si>
  <si>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</si>
  <si>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</si>
  <si>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</si>
  <si>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</si>
  <si>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</si>
  <si>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</si>
  <si>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</si>
  <si>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</si>
  <si>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</si>
  <si>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</si>
  <si>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</si>
  <si>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</si>
  <si>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</si>
  <si>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</si>
  <si>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</si>
  <si>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</si>
  <si>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</si>
  <si>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</si>
  <si>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</si>
  <si>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</si>
  <si>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</si>
  <si>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</si>
  <si>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</si>
  <si>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</si>
  <si>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</si>
  <si>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</si>
  <si>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</si>
  <si>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</si>
  <si>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</si>
  <si>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</si>
  <si>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</si>
  <si>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</si>
  <si>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</si>
  <si>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</si>
  <si>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</si>
  <si>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</si>
  <si>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</si>
  <si>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</si>
  <si>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</si>
  <si>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</si>
  <si>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</si>
  <si>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</si>
  <si>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</si>
  <si>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</si>
  <si>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</si>
  <si>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</si>
  <si>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</si>
  <si>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</si>
  <si>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</si>
  <si>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</si>
  <si>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</si>
  <si>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</si>
  <si>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</si>
  <si>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</si>
  <si>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</si>
  <si>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</si>
  <si>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</si>
  <si>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</si>
  <si>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</si>
  <si>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</si>
  <si>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</si>
  <si>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</si>
  <si>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</si>
  <si>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</si>
  <si>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</si>
  <si>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</si>
  <si>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</si>
  <si>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</si>
  <si>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</si>
  <si>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</si>
  <si>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</si>
  <si>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</si>
  <si>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</si>
  <si>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</si>
  <si>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</si>
  <si>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</si>
  <si>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</si>
  <si>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</si>
  <si>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</si>
  <si>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</si>
  <si>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</si>
  <si>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</si>
  <si>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</si>
  <si>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</si>
  <si>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</si>
  <si>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</si>
  <si>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</si>
  <si>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</si>
  <si>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</si>
  <si>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</si>
  <si>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</si>
  <si>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</si>
  <si>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</si>
  <si>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</si>
  <si>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</si>
  <si>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</si>
  <si>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</si>
  <si>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</si>
  <si>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</si>
  <si>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</si>
  <si>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</si>
  <si>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</si>
  <si>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</si>
  <si>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</si>
  <si>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</si>
  <si>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</si>
  <si>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</si>
  <si>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</si>
  <si>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</si>
  <si>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</si>
  <si>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</si>
  <si>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</si>
  <si>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</si>
  <si>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</si>
  <si>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</si>
  <si>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</si>
  <si>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</si>
  <si>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</si>
  <si>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</si>
  <si>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</si>
  <si>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</si>
  <si>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</si>
  <si>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</si>
  <si>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</si>
  <si>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</si>
  <si>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</si>
  <si>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</si>
  <si>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</si>
  <si>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</si>
  <si>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</si>
  <si>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</si>
  <si>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</si>
  <si>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</si>
  <si>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</si>
  <si>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</si>
  <si>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</si>
  <si>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</si>
  <si>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</si>
  <si>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</si>
  <si>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</si>
  <si>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</si>
  <si>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</si>
  <si>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</si>
  <si>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</si>
  <si>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</si>
  <si>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</si>
  <si>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</si>
  <si>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</si>
  <si>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</si>
  <si>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</si>
  <si>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</si>
  <si>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</si>
  <si>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</si>
  <si>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</si>
  <si>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</si>
  <si>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</si>
  <si>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</si>
  <si>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</si>
  <si>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</si>
  <si>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</si>
  <si>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</si>
  <si>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</si>
  <si>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</si>
  <si>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</si>
  <si>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</si>
  <si>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</si>
  <si>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</si>
  <si>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</si>
  <si>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</si>
  <si>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</si>
  <si>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</si>
  <si>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</si>
  <si>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</si>
  <si>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</si>
  <si>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</si>
  <si>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</si>
  <si>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</si>
  <si>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</si>
  <si>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</si>
  <si>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</si>
  <si>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</si>
  <si>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</si>
  <si>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</si>
  <si>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</si>
  <si>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</si>
  <si>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</si>
  <si>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</si>
  <si>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</si>
  <si>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</si>
  <si>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</si>
  <si>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</si>
  <si>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</si>
  <si>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</si>
  <si>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</si>
  <si>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</si>
  <si>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</si>
  <si>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</si>
  <si>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</si>
  <si>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</si>
  <si>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</si>
  <si>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</si>
  <si>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</si>
  <si>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</si>
  <si>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</si>
  <si>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</si>
  <si>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</si>
  <si>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</si>
  <si>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</si>
  <si>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</si>
  <si>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</si>
  <si>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</si>
  <si>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</si>
  <si>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</si>
  <si>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</si>
  <si>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</si>
  <si>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</si>
  <si>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</si>
  <si>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</si>
  <si>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</si>
  <si>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</si>
  <si>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</si>
  <si>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</si>
  <si>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</si>
  <si>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</si>
  <si>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</si>
  <si>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</si>
  <si>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</si>
  <si>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</si>
  <si>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</si>
  <si>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</si>
  <si>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</si>
  <si>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</si>
  <si>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</si>
  <si>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</si>
  <si>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</si>
  <si>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</si>
  <si>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</si>
  <si>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</si>
  <si>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</si>
  <si>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</si>
  <si>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</si>
  <si>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</si>
  <si>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</si>
  <si>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</si>
  <si>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</si>
  <si>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</si>
  <si>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</si>
  <si>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</si>
  <si>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</si>
  <si>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</si>
  <si>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</si>
  <si>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</si>
  <si>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</si>
  <si>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</si>
  <si>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</si>
  <si>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</si>
  <si>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</si>
  <si>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</si>
  <si>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</si>
  <si>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</si>
  <si>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</si>
  <si>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</si>
  <si>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</si>
  <si>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</si>
  <si>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</si>
  <si>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</si>
  <si>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</si>
  <si>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</si>
  <si>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</si>
  <si>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</si>
  <si>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</si>
  <si>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</si>
  <si>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</si>
  <si>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</si>
  <si>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</si>
  <si>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</si>
  <si>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</si>
  <si>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</si>
  <si>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</si>
  <si>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</si>
  <si>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</si>
  <si>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</si>
  <si>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</si>
  <si>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</si>
  <si>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</si>
  <si>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</si>
  <si>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</si>
  <si>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</si>
  <si>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</si>
  <si>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</si>
  <si>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</si>
  <si>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</si>
  <si>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</si>
  <si>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</si>
  <si>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</si>
  <si>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</si>
  <si>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</si>
  <si>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</si>
  <si>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</si>
  <si>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</si>
  <si>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</si>
  <si>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</si>
  <si>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</si>
  <si>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</si>
  <si>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</si>
  <si>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</si>
  <si>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</si>
  <si>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</si>
  <si>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</si>
  <si>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</si>
  <si>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</si>
  <si>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</si>
  <si>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</si>
  <si>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</si>
  <si>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</si>
  <si>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</si>
  <si>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</si>
  <si>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</si>
  <si>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</si>
  <si>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</si>
  <si>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</si>
  <si>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</si>
  <si>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</si>
  <si>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</si>
  <si>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</si>
  <si>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</si>
  <si>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</si>
  <si>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</si>
  <si>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</si>
  <si>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</si>
  <si>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</si>
  <si>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</si>
  <si>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</si>
  <si>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</si>
  <si>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</si>
  <si>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</si>
  <si>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</si>
  <si>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</si>
  <si>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</si>
  <si>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</si>
  <si>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</si>
  <si>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</si>
  <si>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</si>
  <si>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</si>
  <si>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</si>
  <si>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</si>
  <si>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</si>
  <si>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</si>
  <si>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</si>
  <si>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</si>
  <si>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</si>
  <si>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</si>
  <si>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</si>
  <si>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</si>
  <si>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</si>
  <si>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</si>
  <si>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</si>
  <si>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</si>
  <si>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</si>
  <si>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</si>
  <si>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</si>
  <si>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</si>
  <si>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</si>
  <si>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</si>
  <si>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</si>
  <si>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</si>
  <si>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</si>
  <si>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</si>
  <si>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</si>
  <si>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</si>
  <si>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</si>
  <si>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</si>
  <si>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</si>
  <si>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</si>
  <si>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</si>
  <si>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</si>
  <si>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</si>
  <si>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</si>
  <si>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</si>
  <si>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</si>
  <si>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</si>
  <si>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</si>
  <si>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</si>
  <si>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</si>
  <si>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</si>
  <si>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</si>
  <si>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</si>
  <si>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</si>
  <si>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</si>
  <si>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</si>
  <si>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</si>
  <si>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</si>
  <si>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</si>
  <si>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</si>
  <si>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</si>
  <si>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</si>
  <si>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</si>
  <si>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</si>
  <si>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</si>
  <si>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</si>
  <si>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</si>
  <si>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</si>
  <si>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</si>
  <si>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</si>
  <si>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</si>
  <si>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</si>
  <si>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</si>
  <si>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</si>
  <si>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</si>
  <si>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</si>
  <si>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</si>
  <si>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</si>
  <si>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</si>
  <si>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</si>
  <si>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</si>
  <si>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</si>
  <si>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</si>
  <si>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</si>
  <si>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</si>
  <si>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</si>
  <si>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</si>
  <si>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</si>
  <si>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</si>
  <si>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</si>
  <si>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</si>
  <si>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</si>
  <si>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</si>
  <si>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</si>
  <si>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</si>
  <si>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</si>
  <si>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</si>
  <si>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</si>
  <si>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</si>
  <si>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</si>
  <si>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</si>
  <si>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</si>
  <si>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</si>
  <si>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</si>
  <si>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</si>
  <si>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</si>
  <si>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</si>
  <si>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</si>
  <si>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</si>
  <si>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</si>
  <si>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</si>
  <si>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</si>
  <si>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</si>
  <si>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</si>
  <si>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</si>
  <si>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</si>
  <si>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</si>
  <si>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</si>
  <si>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</si>
  <si>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</si>
  <si>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</si>
  <si>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</si>
  <si>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</si>
  <si>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</si>
  <si>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</si>
  <si>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</si>
  <si>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</si>
  <si>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</si>
  <si>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</si>
  <si>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</si>
  <si>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</si>
  <si>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</si>
  <si>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</si>
  <si>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</si>
  <si>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</si>
  <si>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</si>
  <si>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</si>
  <si>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</si>
  <si>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</si>
  <si>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</si>
  <si>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</si>
  <si>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</si>
  <si>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</si>
  <si>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</si>
  <si>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</si>
  <si>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</si>
  <si>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</si>
  <si>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</si>
  <si>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</si>
  <si>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</si>
  <si>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</si>
  <si>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</si>
  <si>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</si>
  <si>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</si>
  <si>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</si>
  <si>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</si>
  <si>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</si>
  <si>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</si>
  <si>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</si>
  <si>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</si>
  <si>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</si>
  <si>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</si>
  <si>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</si>
  <si>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</si>
  <si>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</si>
  <si>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</si>
  <si>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</si>
  <si>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</si>
  <si>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</si>
  <si>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</si>
  <si>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</si>
  <si>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</si>
  <si>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</si>
  <si>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</si>
  <si>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</si>
  <si>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</si>
  <si>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</si>
  <si>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</si>
  <si>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</si>
  <si>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</si>
  <si>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</si>
  <si>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</si>
  <si>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</si>
  <si>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</si>
  <si>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</si>
  <si>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</si>
  <si>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</si>
  <si>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</si>
  <si>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</si>
  <si>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</si>
  <si>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</si>
  <si>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</si>
  <si>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</si>
  <si>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</si>
  <si>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</si>
  <si>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</si>
  <si>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</si>
  <si>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</si>
  <si>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</si>
  <si>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</si>
  <si>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</si>
  <si>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</si>
  <si>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</si>
  <si>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</si>
  <si>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</si>
  <si>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</si>
  <si>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</si>
  <si>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</si>
  <si>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</si>
  <si>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</si>
  <si>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</si>
  <si>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</si>
  <si>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</si>
  <si>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</si>
  <si>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</si>
  <si>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</si>
  <si>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</si>
  <si>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</si>
  <si>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</si>
  <si>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</si>
  <si>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</si>
  <si>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</si>
  <si>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</si>
  <si>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</si>
  <si>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</si>
  <si>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</si>
  <si>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</si>
  <si>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</si>
  <si>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</si>
  <si>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</si>
  <si>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</si>
  <si>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</si>
  <si>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</si>
  <si>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</si>
  <si>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</si>
  <si>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</si>
  <si>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</si>
  <si>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</si>
  <si>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</si>
  <si>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</si>
  <si>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</si>
  <si>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</si>
  <si>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</si>
  <si>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</si>
  <si>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</si>
  <si>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</si>
  <si>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</si>
  <si>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</si>
  <si>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</si>
  <si>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</si>
  <si>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</si>
  <si>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</si>
  <si>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</si>
  <si>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</si>
  <si>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</si>
  <si>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</si>
  <si>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</si>
  <si>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</si>
  <si>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</si>
  <si>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</si>
  <si>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</si>
  <si>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</si>
  <si>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</si>
  <si>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</si>
  <si>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</si>
  <si>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</si>
  <si>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</si>
  <si>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</si>
  <si>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</si>
  <si>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</si>
  <si>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</si>
  <si>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</si>
  <si>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</si>
  <si>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</si>
  <si>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</si>
  <si>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</si>
  <si>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</si>
  <si>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</si>
  <si>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</si>
  <si>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</si>
  <si>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</si>
  <si>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</si>
  <si>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</si>
  <si>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</si>
  <si>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</si>
  <si>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</si>
  <si>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</si>
  <si>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</si>
  <si>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</si>
  <si>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</si>
  <si>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</si>
  <si>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</si>
  <si>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</si>
  <si>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</si>
  <si>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</si>
  <si>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</si>
  <si>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</si>
  <si>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</si>
  <si>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</si>
  <si>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</si>
  <si>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</si>
  <si>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</si>
  <si>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</si>
  <si>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</si>
  <si>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</si>
  <si>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</si>
  <si>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</si>
  <si>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</si>
  <si>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</si>
  <si>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</si>
  <si>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</si>
  <si>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</si>
  <si>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</si>
  <si>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</si>
  <si>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</si>
  <si>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</si>
  <si>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</si>
  <si>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</si>
  <si>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</si>
  <si>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</si>
  <si>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</si>
  <si>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</si>
  <si>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</si>
  <si>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</si>
  <si>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</si>
  <si>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</si>
  <si>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</si>
  <si>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</si>
  <si>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</si>
  <si>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</si>
  <si>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</si>
  <si>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</si>
  <si>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</si>
  <si>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</si>
  <si>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</si>
  <si>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</si>
  <si>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</si>
  <si>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</si>
  <si>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</si>
  <si>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</si>
  <si>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</si>
  <si>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</si>
  <si>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</si>
  <si>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</si>
  <si>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</si>
  <si>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</si>
  <si>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</si>
  <si>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</si>
  <si>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</si>
  <si>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</si>
  <si>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</si>
  <si>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</si>
  <si>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</si>
  <si>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</si>
  <si>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</si>
  <si>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</si>
  <si>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</si>
  <si>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</si>
  <si>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</si>
  <si>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</si>
  <si>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</si>
  <si>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</si>
  <si>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</si>
  <si>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</si>
  <si>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</si>
  <si>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</si>
  <si>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</si>
  <si>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</si>
  <si>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</si>
  <si>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</si>
  <si>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</si>
  <si>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</si>
  <si>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</si>
  <si>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</si>
  <si>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</si>
  <si>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</si>
  <si>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</si>
  <si>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</si>
  <si>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</si>
  <si>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</si>
  <si>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</si>
  <si>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</si>
  <si>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</si>
  <si>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</si>
  <si>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</si>
  <si>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</si>
  <si>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</si>
  <si>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</si>
  <si>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</si>
  <si>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</si>
  <si>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</si>
  <si>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</si>
  <si>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</si>
  <si>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</si>
  <si>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</si>
  <si>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</si>
  <si>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</si>
  <si>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</si>
  <si>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</si>
  <si>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</si>
  <si>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</si>
  <si>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</si>
  <si>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</si>
  <si>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</si>
  <si>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</si>
  <si>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</si>
  <si>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</si>
  <si>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</si>
  <si>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</si>
  <si>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</si>
  <si>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</si>
  <si>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</si>
  <si>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</si>
  <si>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</si>
  <si>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</si>
  <si>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</si>
  <si>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</si>
  <si>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</si>
  <si>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</si>
  <si>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</si>
  <si>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</si>
  <si>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</si>
  <si>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</si>
  <si>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</si>
  <si>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</si>
  <si>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</si>
  <si>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</si>
  <si>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</si>
  <si>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</si>
  <si>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</si>
  <si>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</si>
  <si>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</si>
  <si>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</si>
  <si>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</si>
  <si>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</si>
  <si>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</si>
  <si>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</si>
  <si>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</si>
  <si>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</si>
  <si>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</si>
  <si>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</si>
  <si>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</si>
  <si>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</si>
  <si>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</si>
  <si>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</si>
  <si>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</si>
  <si>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</si>
  <si>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</si>
  <si>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</si>
  <si>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</si>
  <si>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</si>
  <si>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</si>
  <si>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</si>
  <si>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</si>
  <si>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</si>
  <si>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</si>
  <si>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</si>
  <si>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</si>
  <si>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</si>
  <si>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</si>
  <si>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</si>
  <si>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</si>
  <si>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</si>
  <si>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</si>
  <si>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</si>
  <si>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</si>
  <si>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</si>
  <si>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</si>
  <si>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</si>
  <si>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</si>
  <si>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</si>
  <si>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</si>
  <si>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</si>
  <si>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</si>
  <si>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</si>
  <si>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</si>
  <si>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</si>
  <si>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</si>
  <si>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</si>
  <si>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</si>
  <si>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</si>
  <si>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</si>
  <si>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</si>
  <si>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</si>
  <si>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</si>
  <si>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</si>
  <si>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</si>
  <si>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</si>
  <si>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</si>
  <si>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</si>
  <si>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</si>
  <si>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</si>
  <si>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</si>
  <si>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</si>
  <si>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</si>
  <si>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</si>
  <si>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</si>
  <si>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</si>
  <si>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</si>
  <si>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</si>
  <si>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</si>
  <si>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</si>
  <si>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</si>
  <si>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</si>
  <si>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</si>
  <si>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</si>
  <si>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</si>
  <si>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</si>
  <si>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</si>
  <si>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</si>
  <si>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</si>
  <si>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</si>
  <si>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</si>
  <si>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</si>
  <si>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</si>
  <si>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</si>
  <si>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</si>
  <si>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</si>
  <si>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</si>
  <si>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</si>
  <si>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</si>
  <si>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</si>
  <si>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</si>
  <si>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</si>
  <si>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</si>
  <si>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</si>
  <si>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</si>
  <si>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</si>
  <si>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</si>
  <si>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</si>
  <si>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</si>
  <si>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</si>
  <si>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</si>
  <si>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</si>
  <si>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</si>
  <si>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</si>
  <si>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</si>
  <si>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</si>
  <si>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</si>
  <si>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</si>
  <si>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</si>
  <si>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</si>
  <si>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</si>
  <si>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</si>
  <si>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</si>
  <si>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</si>
  <si>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</si>
  <si>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</si>
  <si>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</si>
  <si>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</si>
  <si>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</si>
  <si>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</si>
  <si>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</si>
  <si>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</si>
  <si>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</si>
  <si>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</si>
  <si>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</si>
  <si>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</si>
  <si>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</si>
  <si>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</si>
  <si>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</si>
  <si>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</si>
  <si>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</si>
  <si>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</si>
  <si>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</si>
  <si>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</si>
  <si>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</si>
  <si>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</si>
  <si>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</si>
  <si>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</si>
  <si>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</si>
  <si>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</si>
  <si>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</si>
  <si>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</si>
  <si>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</si>
  <si>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</si>
  <si>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</si>
  <si>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</si>
  <si>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</si>
  <si>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</si>
  <si>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</si>
  <si>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</si>
  <si>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</si>
  <si>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</si>
  <si>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</si>
  <si>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</si>
  <si>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</si>
  <si>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</si>
  <si>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</si>
  <si>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</si>
  <si>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</si>
  <si>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</si>
  <si>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</si>
  <si>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</si>
  <si>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</si>
  <si>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</si>
  <si>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</si>
  <si>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</si>
  <si>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</si>
  <si>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</si>
  <si>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</si>
  <si>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</si>
  <si>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</si>
  <si>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</si>
  <si>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</si>
  <si>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</si>
  <si>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</si>
  <si>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</si>
  <si>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</si>
  <si>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</si>
  <si>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</si>
  <si>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</si>
  <si>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</si>
  <si>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</si>
  <si>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</si>
  <si>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</si>
  <si>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</si>
  <si>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</si>
  <si>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</si>
  <si>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</si>
  <si>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</si>
  <si>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</si>
  <si>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</si>
  <si>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</si>
  <si>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</si>
  <si>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</si>
  <si>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</si>
  <si>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</si>
  <si>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</si>
  <si>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</si>
  <si>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</si>
  <si>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</si>
  <si>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</si>
  <si>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</si>
  <si>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</si>
  <si>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</si>
  <si>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</si>
  <si>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</si>
  <si>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</si>
  <si>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</si>
  <si>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</si>
  <si>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</si>
  <si>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</si>
  <si>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</si>
  <si>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</si>
  <si>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</si>
  <si>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</si>
  <si>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</si>
  <si>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</si>
  <si>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</si>
  <si>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</si>
  <si>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</si>
  <si>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</si>
  <si>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</si>
  <si>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</si>
  <si>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</si>
  <si>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</si>
  <si>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</si>
  <si>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</si>
  <si>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</si>
  <si>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</si>
  <si>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</si>
  <si>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</si>
  <si>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</si>
  <si>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</si>
  <si>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</si>
  <si>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</si>
  <si>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</si>
  <si>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</si>
  <si>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</si>
  <si>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</si>
  <si>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</si>
  <si>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</si>
  <si>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</si>
  <si>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</si>
  <si>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</si>
  <si>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</si>
  <si>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</si>
  <si>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</si>
  <si>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</si>
  <si>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</si>
  <si>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</si>
  <si>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</si>
  <si>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</si>
  <si>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</si>
  <si>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</si>
  <si>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</si>
  <si>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</si>
  <si>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</si>
  <si>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</si>
  <si>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</si>
  <si>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</si>
  <si>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</si>
  <si>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</si>
  <si>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</si>
  <si>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</si>
  <si>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</si>
  <si>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</si>
  <si>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</si>
  <si>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</si>
  <si>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</si>
  <si>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</si>
  <si>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</si>
  <si>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</si>
  <si>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</si>
  <si>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</si>
  <si>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</si>
  <si>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</si>
  <si>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</si>
  <si>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</si>
  <si>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</si>
  <si>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</si>
  <si>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</si>
  <si>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</si>
  <si>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</si>
  <si>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</si>
  <si>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</si>
  <si>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</si>
  <si>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</si>
  <si>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</si>
  <si>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</si>
  <si>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</si>
  <si>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</si>
  <si>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</si>
  <si>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</si>
  <si>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</si>
  <si>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</si>
  <si>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</si>
  <si>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</si>
  <si>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</si>
  <si>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</si>
  <si>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</si>
  <si>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</si>
  <si>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</si>
  <si>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</si>
  <si>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</si>
  <si>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</si>
  <si>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</si>
  <si>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</si>
  <si>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</si>
  <si>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</si>
  <si>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</si>
  <si>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</si>
  <si>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</si>
  <si>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</si>
  <si>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</si>
  <si>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</si>
  <si>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</si>
  <si>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</si>
  <si>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</si>
  <si>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</si>
  <si>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</si>
  <si>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</si>
  <si>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</si>
  <si>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</si>
  <si>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</si>
  <si>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</si>
  <si>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</si>
  <si>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</si>
  <si>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</si>
  <si>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</si>
  <si>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</si>
  <si>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</si>
  <si>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</si>
  <si>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</si>
  <si>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</si>
  <si>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</si>
  <si>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</si>
  <si>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</si>
  <si>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</si>
  <si>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</si>
  <si>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</si>
  <si>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</si>
  <si>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</si>
  <si>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</si>
  <si>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</si>
  <si>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</si>
  <si>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</si>
  <si>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</si>
  <si>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</si>
  <si>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</si>
  <si>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</si>
  <si>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</si>
  <si>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</si>
  <si>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</si>
  <si>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</si>
  <si>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</si>
  <si>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</si>
  <si>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</si>
  <si>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</si>
  <si>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</si>
  <si>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</si>
  <si>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</si>
  <si>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</si>
  <si>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</si>
  <si>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</si>
  <si>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</si>
  <si>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</si>
  <si>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</si>
  <si>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</si>
  <si>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</si>
  <si>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</si>
  <si>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</si>
  <si>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</si>
  <si>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</si>
  <si>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</si>
  <si>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</si>
  <si>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</si>
  <si>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</si>
  <si>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</si>
  <si>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</si>
  <si>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</si>
  <si>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</si>
  <si>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</si>
  <si>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</si>
  <si>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</si>
  <si>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</si>
  <si>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</si>
  <si>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</si>
  <si>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</si>
  <si>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</si>
  <si>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</si>
  <si>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</si>
  <si>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</si>
  <si>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</si>
  <si>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</si>
  <si>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</si>
  <si>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</si>
  <si>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</si>
  <si>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</si>
  <si>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</si>
  <si>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</si>
  <si>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</si>
  <si>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</si>
  <si>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</si>
  <si>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</si>
  <si>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</si>
  <si>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</si>
  <si>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</si>
  <si>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</si>
  <si>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</si>
  <si>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</si>
  <si>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</si>
  <si>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</si>
  <si>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</si>
  <si>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</si>
  <si>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</si>
  <si>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</si>
  <si>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</si>
  <si>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</si>
  <si>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</si>
  <si>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</si>
  <si>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</si>
  <si>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</si>
  <si>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</si>
  <si>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</si>
  <si>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</si>
  <si>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</si>
  <si>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</si>
  <si>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</si>
  <si>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</si>
  <si>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</si>
  <si>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</si>
  <si>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</si>
  <si>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</si>
  <si>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</si>
  <si>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</si>
  <si>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</si>
  <si>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</si>
  <si>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</si>
  <si>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</si>
  <si>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</si>
  <si>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</si>
  <si>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</si>
  <si>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</si>
  <si>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</si>
  <si>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</si>
  <si>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</si>
  <si>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</si>
  <si>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</si>
  <si>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</si>
  <si>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</si>
  <si>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</si>
  <si>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</si>
  <si>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</si>
  <si>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</si>
  <si>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</si>
  <si>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</si>
  <si>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</si>
  <si>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</si>
  <si>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</si>
  <si>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</si>
  <si>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</si>
  <si>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</si>
  <si>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</si>
  <si>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</si>
  <si>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</si>
  <si>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</si>
  <si>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</si>
  <si>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</si>
  <si>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</si>
  <si>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</si>
  <si>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</si>
  <si>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</si>
  <si>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</si>
  <si>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</si>
  <si>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</si>
  <si>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</si>
  <si>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</si>
  <si>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</si>
  <si>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</si>
  <si>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</si>
  <si>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</si>
  <si>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</si>
  <si>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</si>
  <si>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</si>
  <si>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</si>
  <si>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</si>
  <si>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</si>
  <si>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</si>
  <si>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</si>
  <si>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</si>
  <si>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</si>
  <si>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</si>
  <si>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</si>
  <si>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</si>
  <si>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</si>
  <si>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</si>
  <si>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</si>
  <si>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</si>
  <si>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</si>
  <si>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</si>
  <si>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</si>
  <si>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</si>
  <si>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</si>
  <si>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</si>
  <si>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</si>
  <si>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</si>
  <si>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</si>
  <si>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</si>
  <si>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</si>
  <si>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</si>
  <si>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</si>
  <si>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</si>
  <si>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</si>
  <si>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</si>
  <si>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</si>
  <si>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</si>
  <si>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</si>
  <si>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</si>
  <si>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</si>
  <si>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</si>
  <si>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</si>
  <si>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</si>
  <si>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</si>
  <si>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</si>
  <si>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</si>
  <si>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</si>
  <si>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</si>
  <si>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</si>
  <si>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</si>
  <si>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</si>
  <si>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</si>
  <si>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</si>
  <si>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</si>
  <si>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</si>
  <si>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</si>
  <si>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</si>
  <si>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</si>
  <si>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</si>
  <si>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</si>
  <si>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</si>
  <si>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</si>
  <si>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</si>
  <si>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</si>
  <si>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</si>
  <si>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</si>
  <si>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</si>
  <si>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</si>
  <si>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</si>
  <si>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</si>
  <si>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</si>
  <si>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</si>
  <si>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</si>
  <si>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</si>
  <si>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</si>
  <si>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</si>
  <si>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</si>
  <si>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</si>
  <si>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</si>
  <si>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</si>
  <si>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</si>
  <si>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</si>
  <si>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</si>
  <si>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</si>
  <si>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</si>
  <si>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</si>
  <si>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</si>
  <si>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</si>
  <si>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</si>
  <si>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</si>
  <si>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</si>
  <si>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</si>
  <si>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</si>
  <si>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</si>
  <si>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</si>
  <si>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</si>
  <si>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</si>
  <si>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</si>
  <si>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</si>
  <si>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</si>
  <si>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</si>
  <si>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</si>
  <si>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</si>
  <si>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</si>
  <si>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</si>
  <si>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</si>
  <si>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</si>
  <si>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</si>
  <si>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</si>
  <si>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</si>
  <si>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</si>
  <si>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</si>
  <si>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</si>
  <si>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</si>
  <si>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</si>
  <si>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</si>
  <si>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</si>
  <si>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</si>
  <si>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</si>
  <si>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</si>
  <si>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</si>
  <si>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</si>
  <si>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</si>
  <si>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</si>
  <si>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</si>
  <si>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</si>
  <si>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</si>
  <si>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</si>
  <si>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</si>
  <si>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</si>
  <si>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</si>
  <si>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</si>
  <si>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</si>
  <si>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</si>
  <si>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</si>
  <si>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</si>
  <si>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</si>
  <si>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</si>
  <si>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</si>
  <si>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</si>
  <si>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</si>
  <si>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</si>
  <si>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</si>
  <si>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</si>
  <si>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</si>
  <si>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</si>
  <si>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</si>
  <si>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</si>
  <si>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</si>
  <si>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</si>
  <si>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</si>
  <si>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</si>
  <si>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</si>
  <si>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</si>
  <si>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</si>
  <si>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</si>
  <si>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</si>
  <si>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</si>
  <si>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</si>
  <si>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</si>
  <si>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</si>
  <si>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</si>
  <si>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</si>
  <si>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</si>
  <si>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</si>
  <si>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</si>
  <si>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</si>
  <si>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</si>
  <si>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</si>
  <si>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</si>
  <si>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</si>
  <si>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</si>
  <si>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</si>
  <si>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</si>
  <si>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</si>
  <si>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</si>
  <si>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</si>
  <si>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</si>
  <si>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</si>
  <si>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</si>
  <si>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</si>
  <si>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</si>
  <si>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</si>
  <si>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</si>
  <si>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</si>
  <si>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</si>
  <si>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</si>
  <si>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</si>
  <si>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</si>
  <si>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</si>
  <si>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</si>
  <si>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</si>
  <si>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</si>
  <si>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</si>
  <si>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</si>
  <si>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</si>
  <si>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</si>
  <si>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</si>
  <si>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</si>
  <si>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</si>
  <si>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</si>
  <si>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</si>
  <si>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</si>
  <si>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</si>
  <si>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</si>
  <si>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</si>
  <si>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</si>
  <si>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</si>
  <si>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</si>
  <si>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</si>
  <si>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</si>
  <si>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</si>
  <si>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</si>
  <si>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</si>
  <si>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</si>
  <si>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</si>
  <si>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</si>
  <si>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</si>
  <si>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</si>
  <si>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</si>
  <si>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</si>
  <si>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</si>
  <si>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</si>
  <si>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</si>
  <si>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</si>
  <si>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</si>
  <si>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</si>
  <si>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</si>
  <si>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</si>
  <si>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</si>
  <si>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</si>
  <si>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</si>
  <si>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</si>
  <si>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</si>
  <si>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</si>
  <si>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</si>
  <si>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</si>
  <si>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</si>
  <si>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</si>
  <si>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</si>
  <si>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</si>
  <si>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</si>
  <si>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</si>
  <si>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</si>
  <si>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</si>
  <si>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</si>
  <si>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</si>
  <si>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</si>
  <si>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</si>
  <si>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</si>
  <si>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</si>
  <si>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</si>
  <si>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</si>
  <si>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</si>
  <si>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</si>
  <si>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</si>
  <si>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</si>
  <si>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</si>
  <si>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</si>
  <si>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</si>
  <si>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</si>
  <si>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</si>
  <si>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</si>
  <si>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</si>
  <si>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</si>
  <si>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</si>
  <si>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</si>
  <si>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</si>
  <si>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</si>
  <si>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</si>
  <si>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</si>
  <si>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</si>
  <si>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</si>
  <si>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</si>
  <si>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</si>
  <si>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</si>
  <si>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</si>
  <si>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</si>
  <si>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</si>
  <si>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</si>
  <si>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</si>
  <si>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</si>
  <si>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</si>
  <si>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</si>
  <si>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</si>
  <si>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</si>
  <si>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</si>
  <si>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</si>
  <si>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</si>
  <si>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</si>
  <si>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</si>
  <si>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</si>
  <si>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</si>
  <si>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</si>
  <si>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</si>
  <si>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</si>
  <si>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</si>
  <si>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</si>
  <si>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</si>
  <si>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</si>
  <si>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</si>
  <si>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</si>
  <si>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</si>
  <si>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</si>
  <si>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</si>
  <si>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</si>
  <si>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</si>
  <si>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</si>
  <si>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</si>
  <si>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</si>
  <si>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</si>
  <si>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</si>
  <si>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</si>
  <si>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</si>
  <si>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</si>
  <si>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</si>
  <si>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</si>
  <si>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</si>
  <si>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</si>
  <si>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</si>
  <si>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</si>
  <si>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</si>
  <si>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</si>
  <si>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</si>
  <si>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</si>
  <si>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</si>
  <si>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</si>
  <si>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</si>
  <si>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</si>
  <si>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</si>
  <si>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</si>
  <si>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</si>
  <si>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</si>
  <si>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</si>
  <si>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</si>
  <si>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</si>
  <si>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</si>
  <si>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</si>
  <si>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</si>
  <si>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</si>
  <si>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</si>
  <si>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</si>
  <si>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</si>
  <si>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</si>
  <si>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</si>
  <si>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</si>
  <si>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</si>
  <si>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</si>
  <si>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</si>
  <si>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</si>
  <si>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</si>
  <si>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</si>
  <si>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</si>
  <si>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</si>
  <si>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</si>
  <si>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</si>
  <si>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</si>
  <si>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</si>
  <si>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</si>
  <si>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</si>
  <si>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</si>
  <si>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</si>
  <si>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</si>
  <si>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</si>
  <si>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</si>
  <si>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</si>
  <si>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</si>
  <si>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</si>
  <si>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</si>
  <si>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</si>
  <si>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</si>
  <si>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</si>
  <si>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</si>
  <si>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</si>
  <si>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</si>
  <si>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</si>
  <si>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</si>
  <si>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</si>
  <si>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</si>
  <si>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</si>
  <si>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</si>
  <si>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</si>
  <si>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</si>
  <si>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</si>
  <si>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</si>
  <si>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</si>
  <si>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</si>
  <si>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</si>
  <si>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</si>
  <si>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</si>
  <si>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</si>
  <si>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</si>
  <si>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</si>
  <si>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</si>
  <si>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</si>
  <si>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</si>
  <si>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</si>
  <si>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</si>
  <si>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</si>
  <si>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</si>
  <si>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</si>
  <si>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</si>
  <si>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</si>
  <si>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</si>
  <si>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</si>
  <si>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</si>
  <si>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</si>
  <si>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</si>
  <si>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</si>
  <si>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</si>
  <si>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</si>
  <si>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</si>
  <si>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</si>
  <si>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</si>
  <si>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</si>
  <si>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</si>
  <si>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</si>
  <si>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</si>
  <si>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</si>
  <si>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</si>
  <si>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</si>
  <si>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</si>
  <si>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</si>
  <si>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</si>
  <si>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</si>
  <si>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</si>
  <si>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</si>
  <si>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</si>
  <si>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</si>
  <si>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</si>
  <si>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</si>
  <si>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</si>
  <si>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</si>
  <si>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</si>
  <si>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</si>
  <si>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</si>
  <si>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</si>
  <si>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</si>
  <si>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</si>
  <si>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</si>
  <si>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</si>
  <si>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</si>
  <si>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</si>
  <si>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</si>
  <si>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</si>
  <si>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</si>
  <si>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</si>
  <si>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</si>
  <si>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</si>
  <si>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</si>
  <si>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</si>
  <si>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</si>
  <si>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</si>
  <si>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</si>
  <si>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</si>
  <si>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</si>
  <si>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</si>
  <si>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</si>
  <si>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</si>
  <si>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</si>
  <si>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</si>
  <si>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</si>
  <si>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</si>
  <si>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</si>
  <si>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</si>
  <si>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</si>
  <si>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</si>
  <si>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</si>
  <si>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</si>
  <si>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</si>
  <si>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</si>
  <si>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</si>
  <si>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</si>
  <si>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</si>
  <si>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</si>
  <si>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</si>
  <si>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</si>
  <si>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</si>
  <si>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</si>
  <si>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</si>
  <si>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</si>
  <si>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</si>
  <si>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</si>
  <si>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</si>
  <si>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</si>
  <si>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</si>
  <si>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</si>
  <si>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</si>
  <si>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</si>
  <si>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</si>
  <si>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</si>
  <si>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</si>
  <si>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</si>
  <si>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</si>
  <si>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</si>
  <si>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</si>
  <si>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</si>
  <si>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</si>
  <si>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</si>
  <si>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</si>
  <si>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</si>
  <si>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</si>
  <si>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</si>
  <si>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</si>
  <si>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</si>
  <si>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</si>
  <si>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</si>
  <si>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</si>
  <si>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</si>
  <si>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</si>
  <si>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</si>
  <si>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</si>
  <si>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</si>
  <si>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</si>
  <si>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</si>
  <si>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</si>
  <si>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</si>
  <si>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</si>
  <si>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</si>
  <si>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</si>
  <si>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</si>
  <si>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</si>
  <si>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</si>
  <si>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</si>
  <si>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</si>
  <si>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</si>
  <si>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</si>
  <si>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</si>
  <si>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</si>
  <si>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</si>
  <si>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</si>
  <si>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</si>
  <si>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</si>
  <si>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</si>
  <si>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</si>
  <si>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</si>
  <si>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</si>
  <si>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</si>
  <si>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</si>
  <si>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</si>
  <si>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</si>
  <si>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</si>
  <si>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</si>
  <si>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</si>
  <si>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</si>
  <si>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</si>
  <si>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</si>
  <si>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</si>
  <si>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</si>
  <si>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</si>
  <si>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</si>
  <si>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</si>
  <si>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</si>
  <si>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</si>
  <si>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</si>
  <si>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</si>
  <si>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</si>
  <si>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</si>
  <si>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</si>
  <si>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</si>
  <si>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</si>
  <si>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</si>
  <si>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</si>
  <si>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</si>
  <si>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</si>
  <si>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</si>
  <si>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</si>
  <si>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</si>
  <si>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</si>
  <si>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</si>
  <si>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</si>
  <si>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</si>
  <si>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</si>
  <si>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</si>
  <si>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</si>
  <si>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</si>
  <si>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</si>
  <si>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</si>
  <si>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</si>
  <si>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</si>
  <si>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</si>
  <si>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</si>
  <si>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</si>
  <si>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</si>
  <si>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</si>
  <si>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</si>
  <si>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</si>
  <si>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</si>
  <si>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</si>
  <si>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</si>
  <si>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</si>
  <si>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</si>
  <si>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</si>
  <si>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</si>
  <si>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</si>
  <si>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</si>
  <si>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</si>
  <si>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</si>
  <si>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</si>
  <si>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</si>
  <si>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</si>
  <si>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</si>
  <si>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</si>
  <si>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</si>
  <si>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</si>
  <si>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</si>
  <si>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</si>
  <si>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</si>
  <si>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</si>
  <si>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</si>
  <si>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</si>
  <si>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</si>
  <si>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</si>
  <si>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</si>
  <si>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</si>
  <si>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</si>
  <si>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</si>
  <si>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</si>
  <si>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</si>
  <si>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</si>
  <si>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</si>
  <si>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</si>
  <si>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</si>
  <si>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</si>
  <si>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</si>
  <si>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</si>
  <si>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</si>
  <si>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</si>
  <si>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</si>
  <si>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</si>
  <si>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</si>
  <si>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</si>
  <si>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</si>
  <si>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</si>
  <si>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</si>
  <si>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</si>
  <si>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</si>
  <si>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</si>
  <si>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</si>
  <si>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</si>
  <si>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</si>
  <si>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</si>
  <si>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</si>
  <si>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</si>
  <si>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</si>
  <si>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</si>
  <si>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</si>
  <si>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</si>
  <si>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</si>
  <si>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</si>
  <si>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</si>
  <si>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</si>
  <si>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</si>
  <si>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</si>
  <si>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</si>
  <si>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</si>
  <si>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</si>
  <si>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</si>
  <si>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</si>
  <si>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</si>
  <si>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</si>
  <si>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</si>
  <si>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</si>
  <si>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</si>
  <si>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</si>
  <si>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</si>
  <si>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</si>
  <si>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</si>
  <si>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</si>
  <si>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</si>
  <si>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</si>
  <si>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</si>
  <si>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</si>
  <si>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</si>
  <si>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</si>
  <si>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</si>
  <si>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</si>
  <si>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</si>
  <si>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</si>
  <si>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</si>
  <si>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</si>
  <si>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</si>
  <si>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</si>
  <si>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</si>
  <si>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</si>
  <si>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</si>
  <si>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</si>
  <si>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</si>
  <si>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</si>
  <si>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</si>
  <si>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</si>
  <si>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</si>
  <si>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</si>
  <si>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</si>
  <si>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</si>
  <si>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</si>
  <si>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</si>
  <si>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</si>
  <si>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</si>
  <si>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</si>
  <si>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</si>
  <si>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</si>
  <si>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</si>
  <si>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</si>
  <si>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</si>
  <si>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</si>
  <si>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</si>
  <si>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</si>
  <si>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</si>
  <si>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</si>
  <si>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</si>
  <si>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</si>
  <si>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</si>
  <si>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</si>
  <si>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</si>
  <si>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</si>
  <si>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</si>
  <si>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</si>
  <si>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</si>
  <si>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</si>
  <si>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</si>
  <si>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</si>
  <si>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</si>
  <si>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</si>
  <si>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</si>
  <si>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</si>
  <si>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</si>
  <si>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</si>
  <si>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</si>
  <si>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</si>
  <si>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</si>
  <si>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</si>
  <si>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</si>
  <si>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</si>
  <si>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</si>
  <si>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</si>
  <si>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</si>
  <si>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</si>
  <si>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</si>
  <si>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</si>
  <si>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</si>
  <si>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</si>
  <si>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</si>
  <si>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</si>
  <si>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</si>
  <si>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</si>
  <si>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</si>
  <si>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</si>
  <si>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</si>
  <si>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</si>
  <si>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</si>
  <si>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</si>
  <si>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</si>
  <si>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</si>
  <si>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</si>
  <si>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</si>
  <si>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</si>
  <si>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</si>
  <si>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</si>
  <si>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</si>
  <si>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</si>
  <si>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</si>
  <si>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</si>
  <si>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</si>
  <si>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</si>
  <si>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</si>
  <si>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</si>
  <si>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</si>
  <si>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</si>
  <si>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</si>
  <si>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</si>
  <si>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</si>
  <si>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</si>
  <si>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</si>
  <si>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</si>
  <si>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</si>
  <si>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</si>
  <si>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</si>
  <si>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</si>
  <si>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</si>
  <si>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</si>
  <si>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</si>
  <si>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</si>
  <si>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</si>
  <si>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</si>
  <si>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</si>
  <si>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</si>
  <si>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</si>
  <si>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</si>
  <si>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</si>
  <si>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</si>
  <si>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</si>
  <si>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</si>
  <si>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</si>
  <si>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</si>
  <si>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</si>
  <si>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</si>
  <si>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</si>
  <si>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</si>
  <si>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</si>
  <si>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</si>
  <si>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</si>
  <si>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</si>
  <si>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</si>
  <si>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</si>
  <si>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</si>
  <si>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</si>
  <si>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</si>
  <si>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</si>
  <si>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</si>
  <si>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</si>
  <si>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</si>
  <si>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</si>
  <si>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</si>
  <si>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</si>
  <si>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</si>
  <si>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</si>
  <si>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</si>
  <si>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</si>
  <si>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</si>
  <si>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</si>
  <si>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</si>
  <si>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</si>
  <si>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</si>
  <si>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</si>
  <si>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</si>
  <si>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</si>
  <si>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</si>
  <si>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</si>
  <si>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</si>
  <si>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</si>
  <si>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</si>
  <si>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</si>
  <si>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</si>
  <si>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</si>
  <si>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</si>
  <si>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</si>
  <si>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</si>
  <si>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</si>
  <si>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</si>
  <si>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</si>
  <si>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</si>
  <si>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</si>
  <si>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</si>
  <si>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</si>
  <si>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</si>
  <si>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</si>
  <si>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</si>
  <si>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</si>
  <si>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</si>
  <si>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</si>
  <si>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</si>
  <si>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</si>
  <si>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</si>
  <si>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</si>
  <si>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</si>
  <si>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</si>
  <si>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</si>
  <si>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</si>
  <si>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</si>
  <si>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</si>
  <si>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</si>
  <si>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</si>
  <si>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</si>
  <si>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</si>
  <si>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</si>
  <si>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</si>
  <si>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</si>
  <si>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</si>
  <si>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</si>
  <si>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</si>
  <si>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</si>
  <si>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</si>
  <si>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</si>
  <si>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</si>
  <si>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</si>
  <si>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</si>
  <si>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</si>
  <si>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</si>
  <si>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</si>
  <si>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</si>
  <si>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</si>
  <si>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</si>
  <si>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</si>
  <si>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</si>
  <si>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</si>
  <si>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</si>
  <si>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</si>
  <si>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</si>
  <si>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</si>
  <si>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</si>
  <si>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</si>
  <si>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</si>
  <si>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</si>
  <si>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</si>
  <si>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</si>
  <si>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</si>
  <si>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</si>
  <si>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</si>
  <si>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</si>
  <si>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</si>
  <si>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</si>
  <si>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</si>
  <si>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</si>
  <si>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</si>
  <si>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</si>
  <si>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</si>
  <si>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</si>
  <si>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</si>
  <si>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</si>
  <si>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</si>
  <si>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</si>
  <si>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</si>
  <si>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</si>
  <si>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</si>
  <si>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</si>
  <si>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</si>
  <si>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</si>
  <si>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</si>
  <si>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</si>
  <si>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</si>
  <si>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</si>
  <si>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</si>
  <si>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</si>
  <si>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</si>
  <si>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</si>
  <si>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</si>
  <si>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</si>
  <si>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</si>
  <si>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</si>
  <si>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</si>
  <si>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</si>
  <si>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</si>
  <si>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</si>
  <si>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</si>
  <si>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</si>
  <si>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</si>
  <si>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</si>
  <si>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</si>
  <si>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</si>
  <si>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</si>
  <si>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</si>
  <si>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</si>
  <si>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</si>
  <si>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</si>
  <si>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</si>
  <si>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</si>
  <si>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</si>
  <si>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</si>
  <si>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</si>
  <si>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</si>
  <si>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</si>
  <si>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</si>
  <si>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</si>
  <si>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</si>
  <si>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</si>
  <si>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</si>
  <si>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</si>
  <si>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</si>
  <si>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</si>
  <si>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</si>
  <si>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</si>
  <si>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</si>
  <si>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</si>
  <si>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</si>
  <si>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</si>
  <si>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</si>
  <si>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</si>
  <si>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</si>
  <si>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</si>
  <si>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</si>
  <si>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</si>
  <si>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</si>
  <si>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</si>
  <si>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</si>
  <si>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</si>
  <si>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</si>
  <si>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</si>
  <si>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</si>
  <si>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</si>
  <si>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</si>
  <si>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</si>
  <si>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</si>
  <si>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</si>
  <si>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</si>
  <si>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</si>
  <si>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</si>
  <si>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</si>
  <si>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</si>
  <si>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</si>
  <si>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</si>
  <si>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</si>
  <si>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</si>
  <si>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</si>
  <si>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</si>
  <si>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</si>
  <si>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</si>
  <si>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</si>
  <si>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</si>
  <si>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</si>
  <si>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</si>
  <si>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</si>
  <si>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</si>
  <si>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</si>
  <si>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</si>
  <si>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</si>
  <si>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</si>
  <si>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</si>
  <si>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</si>
  <si>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</si>
  <si>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</si>
  <si>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</si>
  <si>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</si>
  <si>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</si>
  <si>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</si>
  <si>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</si>
  <si>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</si>
  <si>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</si>
  <si>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</si>
  <si>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</si>
  <si>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</si>
  <si>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</si>
  <si>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</si>
  <si>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</si>
  <si>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</si>
  <si>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</si>
  <si>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</si>
  <si>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</si>
  <si>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</si>
  <si>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</si>
  <si>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</si>
  <si>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</si>
  <si>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</si>
  <si>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</si>
  <si>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</si>
  <si>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</si>
  <si>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</si>
  <si>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</si>
  <si>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</si>
  <si>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</si>
  <si>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</si>
  <si>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</si>
  <si>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</si>
  <si>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</si>
  <si>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</si>
  <si>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</si>
  <si>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</si>
  <si>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</si>
  <si>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</si>
  <si>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</si>
  <si>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</si>
  <si>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</si>
  <si>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</si>
  <si>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</si>
  <si>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</si>
  <si>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</si>
  <si>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</si>
  <si>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</si>
  <si>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</si>
  <si>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</si>
  <si>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</si>
  <si>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</si>
  <si>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</si>
  <si>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</si>
  <si>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</si>
  <si>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</si>
  <si>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</si>
  <si>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</si>
  <si>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</si>
  <si>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</si>
  <si>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</si>
  <si>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</si>
  <si>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</si>
  <si>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</si>
  <si>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</si>
  <si>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</si>
  <si>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</si>
  <si>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</si>
  <si>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</si>
  <si>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</si>
  <si>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</si>
  <si>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</si>
  <si>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</si>
  <si>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</si>
  <si>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</si>
  <si>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</si>
  <si>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</si>
  <si>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</si>
  <si>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</si>
  <si>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</si>
  <si>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</si>
  <si>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</si>
  <si>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</si>
  <si>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</si>
  <si>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</si>
  <si>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</si>
  <si>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</si>
  <si>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</si>
  <si>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</si>
  <si>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</si>
  <si>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</si>
  <si>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</si>
  <si>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</si>
  <si>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</si>
  <si>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</si>
  <si>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</si>
  <si>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</si>
  <si>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</si>
  <si>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</si>
  <si>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</si>
  <si>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</si>
  <si>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</si>
  <si>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</si>
  <si>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</si>
  <si>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</si>
  <si>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</si>
  <si>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</si>
  <si>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</si>
  <si>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</si>
  <si>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</si>
  <si>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</si>
  <si>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</si>
  <si>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</si>
  <si>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</si>
  <si>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</si>
  <si>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</si>
  <si>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</si>
  <si>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</si>
  <si>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</si>
  <si>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</si>
  <si>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</si>
  <si>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</si>
  <si>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</si>
  <si>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</si>
  <si>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</si>
  <si>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</si>
  <si>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</si>
  <si>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</si>
  <si>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</si>
  <si>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</si>
  <si>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</si>
  <si>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</si>
  <si>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</si>
  <si>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</si>
  <si>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</si>
  <si>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</si>
  <si>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</si>
  <si>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</si>
  <si>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</si>
  <si>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</si>
  <si>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</si>
  <si>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</si>
  <si>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</si>
  <si>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</si>
  <si>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</si>
  <si>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</si>
  <si>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</si>
  <si>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</si>
  <si>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</si>
  <si>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</si>
  <si>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</si>
  <si>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</si>
  <si>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</si>
  <si>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</si>
  <si>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</si>
  <si>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</si>
  <si>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</si>
  <si>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</si>
  <si>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</si>
  <si>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</si>
  <si>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</si>
  <si>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</si>
  <si>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</si>
  <si>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</si>
  <si>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</si>
  <si>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</si>
  <si>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</si>
  <si>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</si>
  <si>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</si>
  <si>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</si>
  <si>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</si>
  <si>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</si>
  <si>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</si>
  <si>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</si>
  <si>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</si>
  <si>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</si>
  <si>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</si>
  <si>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</si>
  <si>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</si>
  <si>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</si>
  <si>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</si>
  <si>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</si>
  <si>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</si>
  <si>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</si>
  <si>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</si>
  <si>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</si>
  <si>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</si>
  <si>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</si>
  <si>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</si>
  <si>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</si>
  <si>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</si>
  <si>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</si>
  <si>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</si>
  <si>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</si>
  <si>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</si>
  <si>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</si>
  <si>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</si>
  <si>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</si>
  <si>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</si>
  <si>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</si>
  <si>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</si>
  <si>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</si>
  <si>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</si>
  <si>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</si>
  <si>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</si>
  <si>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</si>
  <si>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</si>
  <si>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</si>
  <si>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</si>
  <si>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</si>
  <si>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</si>
  <si>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</si>
  <si>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</si>
  <si>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</si>
  <si>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</si>
  <si>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</si>
  <si>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</si>
  <si>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</si>
  <si>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</si>
  <si>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</si>
  <si>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</si>
  <si>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</si>
  <si>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</si>
  <si>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</si>
  <si>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</si>
  <si>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</si>
  <si>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</si>
  <si>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</si>
  <si>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</si>
  <si>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</si>
  <si>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</si>
  <si>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</si>
  <si>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</si>
  <si>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</si>
  <si>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</si>
  <si>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</si>
  <si>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</si>
  <si>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</si>
  <si>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</si>
  <si>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</si>
  <si>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</si>
  <si>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</si>
  <si>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</si>
  <si>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</si>
  <si>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</si>
  <si>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</si>
  <si>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</si>
  <si>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</si>
  <si>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</si>
  <si>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</si>
  <si>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</si>
  <si>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</si>
  <si>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</si>
  <si>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</si>
  <si>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</si>
  <si>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</si>
  <si>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</si>
  <si>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</si>
  <si>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</si>
  <si>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</si>
  <si>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</si>
  <si>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</si>
  <si>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</si>
  <si>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</si>
  <si>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</si>
  <si>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</si>
  <si>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</si>
  <si>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</si>
  <si>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</si>
  <si>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</si>
  <si>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</si>
  <si>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</si>
  <si>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</si>
  <si>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</si>
  <si>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</si>
  <si>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</si>
  <si>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</si>
  <si>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</si>
  <si>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</si>
  <si>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</si>
  <si>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</si>
  <si>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</si>
  <si>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</si>
  <si>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</si>
  <si>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</si>
  <si>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</si>
  <si>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</si>
  <si>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</si>
  <si>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</si>
  <si>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</si>
  <si>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</si>
  <si>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</si>
  <si>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</si>
  <si>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</si>
  <si>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</si>
  <si>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</si>
  <si>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</si>
  <si>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</si>
  <si>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</si>
  <si>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</si>
  <si>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</si>
  <si>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</si>
  <si>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</si>
  <si>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</si>
  <si>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</si>
  <si>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</si>
  <si>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</si>
  <si>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</si>
  <si>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</si>
  <si>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</si>
  <si>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</si>
  <si>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</si>
  <si>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</si>
  <si>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</si>
  <si>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</si>
  <si>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</si>
  <si>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</si>
  <si>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</si>
  <si>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</si>
  <si>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</si>
  <si>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</si>
  <si>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</si>
  <si>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</si>
  <si>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</si>
  <si>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</si>
  <si>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</si>
  <si>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</si>
  <si>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</si>
  <si>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</si>
  <si>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</si>
  <si>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</si>
  <si>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</si>
  <si>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</si>
  <si>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</si>
  <si>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</si>
  <si>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</si>
  <si>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</si>
  <si>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</si>
  <si>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</si>
  <si>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</si>
  <si>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</si>
  <si>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</si>
  <si>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</si>
  <si>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</si>
  <si>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</si>
  <si>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</si>
  <si>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</si>
  <si>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</si>
  <si>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</si>
  <si>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</si>
  <si>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</si>
  <si>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</si>
  <si>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</si>
  <si>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</si>
  <si>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</si>
  <si>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</si>
  <si>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</si>
  <si>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</si>
  <si>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</si>
  <si>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</si>
  <si>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</si>
  <si>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</si>
  <si>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</si>
  <si>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</si>
  <si>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</si>
  <si>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</si>
  <si>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</si>
  <si>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</si>
  <si>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</si>
  <si>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</si>
  <si>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</si>
  <si>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</si>
  <si>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</si>
  <si>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</si>
  <si>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</si>
  <si>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</si>
  <si>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</si>
  <si>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</si>
  <si>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</si>
  <si>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</si>
  <si>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</si>
  <si>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</si>
  <si>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</si>
  <si>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</si>
  <si>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</si>
  <si>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</si>
  <si>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</si>
  <si>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</si>
  <si>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</si>
  <si>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</si>
  <si>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</si>
  <si>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</si>
  <si>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</si>
  <si>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</si>
  <si>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</si>
  <si>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</si>
  <si>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</si>
  <si>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</si>
  <si>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</si>
  <si>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</si>
  <si>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</si>
  <si>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</si>
  <si>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</si>
  <si>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</si>
  <si>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</si>
  <si>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</si>
  <si>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</si>
  <si>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</si>
  <si>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</si>
  <si>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</si>
  <si>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</si>
  <si>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</si>
  <si>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</si>
  <si>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</si>
  <si>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</si>
  <si>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</si>
  <si>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</si>
  <si>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</si>
  <si>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</si>
  <si>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</si>
  <si>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</si>
  <si>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</si>
  <si>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</si>
  <si>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</si>
  <si>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</si>
  <si>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</si>
  <si>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</si>
  <si>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</si>
  <si>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</si>
  <si>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</si>
  <si>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</si>
  <si>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</si>
  <si>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</si>
  <si>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</si>
  <si>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</si>
  <si>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</si>
  <si>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</si>
  <si>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</si>
  <si>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</si>
  <si>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</si>
  <si>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</si>
  <si>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</si>
  <si>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</si>
  <si>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</si>
  <si>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</si>
  <si>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</si>
  <si>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</si>
  <si>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</si>
  <si>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</si>
  <si>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</si>
  <si>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</si>
  <si>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</si>
  <si>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</si>
  <si>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</si>
  <si>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</si>
  <si>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</si>
  <si>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</si>
  <si>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</si>
  <si>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</si>
  <si>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</si>
  <si>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</si>
  <si>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</si>
  <si>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</si>
  <si>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</si>
  <si>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</si>
  <si>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</si>
  <si>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</si>
  <si>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</si>
  <si>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</si>
  <si>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</si>
  <si>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</si>
  <si>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</si>
  <si>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</si>
  <si>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</si>
  <si>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</si>
  <si>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</si>
  <si>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</si>
  <si>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</si>
  <si>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</si>
  <si>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</si>
  <si>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</si>
  <si>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</si>
  <si>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</si>
  <si>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</si>
  <si>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</si>
  <si>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</si>
  <si>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</si>
  <si>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</si>
  <si>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</si>
  <si>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</si>
  <si>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</si>
  <si>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</si>
  <si>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</si>
  <si>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</si>
  <si>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</si>
  <si>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</si>
  <si>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</si>
  <si>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</si>
  <si>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</si>
  <si>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</si>
  <si>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</si>
  <si>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</si>
  <si>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</si>
  <si>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</si>
  <si>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</si>
  <si>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</si>
  <si>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</si>
  <si>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</si>
  <si>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</si>
  <si>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</si>
  <si>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</si>
  <si>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</si>
  <si>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</si>
  <si>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</si>
  <si>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</si>
  <si>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</si>
  <si>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</si>
  <si>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</si>
  <si>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</si>
  <si>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</si>
  <si>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</si>
  <si>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</si>
  <si>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</si>
  <si>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</si>
  <si>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</si>
  <si>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</si>
  <si>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</si>
  <si>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</si>
  <si>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</si>
  <si>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</si>
  <si>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</si>
  <si>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</si>
  <si>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</si>
  <si>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</si>
  <si>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</si>
  <si>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</si>
  <si>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</si>
  <si>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</si>
  <si>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</si>
  <si>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</si>
  <si>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</si>
  <si>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</si>
  <si>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</si>
  <si>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</si>
  <si>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</si>
  <si>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</si>
  <si>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</si>
  <si>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</si>
  <si>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</si>
  <si>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</si>
  <si>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</si>
  <si>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</si>
  <si>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</si>
  <si>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</si>
  <si>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</si>
  <si>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</si>
  <si>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</si>
  <si>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</si>
  <si>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</si>
  <si>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</si>
  <si>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</si>
  <si>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</si>
  <si>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</si>
  <si>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</si>
  <si>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</si>
  <si>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</si>
  <si>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</si>
  <si>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</si>
  <si>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</si>
  <si>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</si>
  <si>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</si>
  <si>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</si>
  <si>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</si>
  <si>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</si>
  <si>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</si>
  <si>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</si>
  <si>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</si>
  <si>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</si>
  <si>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</si>
  <si>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</si>
  <si>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</si>
  <si>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</si>
  <si>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</si>
  <si>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</si>
  <si>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</si>
  <si>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</si>
  <si>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</si>
  <si>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</si>
  <si>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</si>
  <si>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</si>
  <si>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</si>
  <si>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</si>
  <si>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</si>
  <si>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</si>
  <si>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</si>
  <si>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</si>
  <si>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</si>
  <si>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</si>
  <si>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</si>
  <si>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</si>
  <si>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</si>
  <si>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</si>
  <si>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</si>
  <si>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</si>
  <si>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</si>
  <si>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</si>
  <si>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</si>
  <si>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</si>
  <si>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</si>
  <si>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</si>
  <si>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</si>
  <si>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</si>
  <si>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</si>
  <si>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</si>
  <si>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</si>
  <si>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</si>
  <si>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</si>
  <si>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</si>
  <si>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</si>
  <si>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</si>
  <si>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</si>
  <si>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</si>
  <si>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</si>
  <si>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</si>
  <si>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</si>
  <si>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</si>
  <si>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</si>
  <si>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</si>
  <si>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</si>
  <si>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</si>
  <si>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</si>
  <si>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</si>
  <si>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</si>
  <si>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</si>
  <si>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</si>
  <si>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</si>
  <si>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</si>
  <si>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</si>
  <si>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</si>
  <si>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</si>
  <si>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</si>
  <si>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</si>
  <si>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</si>
  <si>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</si>
  <si>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</si>
  <si>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</si>
  <si>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</si>
  <si>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</si>
  <si>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</si>
  <si>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</si>
  <si>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</si>
  <si>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</si>
  <si>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</si>
  <si>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</si>
  <si>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</si>
  <si>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</si>
  <si>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</si>
  <si>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</si>
  <si>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</si>
  <si>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</si>
  <si>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</si>
  <si>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</si>
  <si>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</si>
  <si>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</si>
  <si>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</si>
  <si>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</si>
  <si>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</si>
  <si>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</si>
  <si>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</si>
  <si>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</si>
  <si>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</si>
  <si>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</si>
  <si>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</si>
  <si>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</si>
  <si>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</si>
  <si>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</si>
  <si>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</si>
  <si>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</si>
  <si>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</si>
  <si>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</si>
  <si>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</si>
  <si>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</si>
  <si>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</si>
  <si>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</si>
  <si>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</si>
  <si>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</si>
  <si>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</si>
  <si>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</si>
  <si>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</si>
  <si>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</si>
  <si>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</si>
  <si>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</si>
  <si>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</si>
  <si>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</si>
  <si>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</si>
  <si>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</si>
  <si>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</si>
  <si>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</si>
  <si>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</si>
  <si>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</si>
  <si>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</si>
  <si>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</si>
  <si>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</si>
  <si>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</si>
  <si>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</si>
  <si>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</si>
  <si>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</si>
  <si>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</si>
  <si>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</si>
  <si>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</si>
  <si>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</si>
  <si>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</si>
  <si>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</si>
  <si>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</si>
  <si>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</si>
  <si>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</si>
  <si>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</si>
  <si>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</si>
  <si>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</si>
  <si>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</si>
  <si>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</si>
  <si>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</si>
  <si>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</si>
  <si>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</si>
  <si>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</si>
  <si>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</si>
  <si>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</si>
  <si>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</si>
  <si>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</si>
  <si>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</si>
  <si>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</si>
  <si>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</si>
  <si>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</si>
  <si>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</si>
  <si>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</si>
  <si>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</si>
  <si>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</si>
  <si>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</si>
  <si>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</si>
  <si>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</si>
  <si>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</si>
  <si>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</si>
  <si>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</si>
  <si>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</si>
  <si>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</si>
  <si>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</si>
  <si>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</si>
  <si>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</si>
  <si>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</si>
  <si>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</si>
  <si>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</si>
  <si>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</si>
  <si>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</si>
  <si>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</si>
  <si>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</si>
  <si>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</si>
  <si>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</si>
  <si>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</si>
  <si>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</si>
  <si>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</si>
  <si>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</si>
  <si>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</si>
  <si>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</si>
  <si>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</si>
  <si>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</si>
  <si>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</si>
  <si>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</si>
  <si>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</si>
  <si>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</si>
  <si>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</si>
  <si>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</si>
  <si>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</si>
  <si>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</si>
  <si>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</si>
  <si>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</si>
  <si>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</si>
  <si>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</si>
  <si>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</si>
  <si>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</si>
  <si>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</si>
  <si>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</si>
  <si>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</si>
  <si>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</si>
  <si>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</si>
  <si>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</si>
  <si>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</si>
  <si>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</si>
  <si>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</si>
  <si>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</si>
  <si>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</si>
  <si>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</si>
  <si>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</si>
  <si>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</si>
  <si>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</si>
  <si>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</si>
  <si>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</si>
  <si>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</si>
  <si>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</si>
  <si>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</si>
  <si>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</si>
  <si>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</si>
  <si>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</si>
  <si>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</si>
  <si>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</si>
  <si>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</si>
  <si>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</si>
  <si>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</si>
  <si>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</si>
  <si>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</si>
  <si>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</si>
  <si>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</si>
  <si>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</si>
  <si>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</si>
  <si>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</si>
  <si>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</si>
  <si>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</si>
  <si>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</si>
  <si>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</si>
  <si>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</si>
  <si>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</si>
  <si>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</si>
  <si>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</si>
  <si>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</si>
  <si>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</si>
  <si>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</si>
  <si>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</si>
  <si>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</si>
  <si>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</si>
  <si>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</si>
  <si>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</si>
  <si>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</si>
  <si>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</si>
  <si>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</si>
  <si>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</si>
  <si>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</si>
  <si>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</si>
  <si>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</si>
  <si>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</si>
  <si>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</si>
  <si>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</si>
  <si>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</si>
  <si>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</si>
  <si>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</si>
  <si>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</si>
  <si>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</si>
  <si>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</si>
  <si>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</si>
  <si>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</si>
  <si>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</si>
  <si>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</si>
  <si>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</si>
  <si>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</si>
  <si>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</si>
  <si>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</si>
  <si>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</si>
  <si>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</si>
  <si>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</si>
  <si>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</si>
  <si>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</si>
  <si>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</si>
  <si>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</si>
  <si>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</si>
  <si>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</si>
  <si>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</si>
  <si>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</si>
  <si>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</si>
  <si>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</si>
  <si>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</si>
  <si>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</si>
  <si>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</si>
  <si>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</si>
  <si>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</si>
  <si>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</si>
  <si>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</si>
  <si>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</si>
  <si>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</si>
  <si>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</si>
  <si>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</si>
  <si>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</si>
  <si>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</si>
  <si>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</si>
  <si>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</si>
  <si>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</si>
  <si>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</si>
  <si>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</si>
  <si>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</si>
  <si>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</si>
  <si>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</si>
  <si>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</si>
  <si>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</si>
  <si>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</si>
  <si>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</si>
  <si>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</si>
  <si>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</si>
  <si>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</si>
  <si>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</si>
  <si>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</si>
  <si>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</si>
  <si>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</si>
  <si>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</si>
  <si>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</si>
  <si>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</si>
  <si>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</si>
  <si>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</si>
  <si>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</si>
  <si>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</si>
  <si>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</si>
  <si>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</si>
  <si>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</si>
  <si>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</si>
  <si>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</si>
  <si>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</si>
  <si>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</si>
  <si>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</si>
  <si>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</si>
  <si>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</si>
  <si>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</si>
  <si>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</si>
  <si>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</si>
  <si>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</si>
  <si>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</si>
  <si>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</si>
  <si>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</si>
  <si>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</si>
  <si>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</si>
  <si>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</si>
  <si>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</si>
  <si>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</si>
  <si>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</si>
  <si>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</si>
  <si>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</si>
  <si>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</si>
  <si>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</si>
  <si>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</si>
  <si>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</si>
  <si>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</si>
  <si>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</si>
  <si>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</si>
  <si>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</si>
  <si>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</si>
  <si>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</si>
  <si>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</si>
  <si>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</si>
  <si>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</si>
  <si>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</si>
  <si>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</si>
  <si>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</si>
  <si>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</si>
  <si>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</si>
  <si>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</si>
  <si>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</si>
  <si>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</si>
  <si>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</si>
  <si>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</si>
  <si>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</si>
  <si>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</si>
  <si>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</si>
  <si>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</si>
  <si>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</si>
  <si>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</si>
  <si>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</si>
  <si>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</si>
  <si>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</si>
  <si>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</si>
  <si>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</si>
  <si>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</si>
  <si>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</si>
  <si>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</si>
  <si>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</si>
  <si>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</si>
  <si>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</si>
  <si>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</si>
  <si>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</si>
  <si>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</si>
  <si>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</si>
  <si>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</si>
  <si>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</si>
  <si>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</si>
  <si>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</si>
  <si>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</si>
  <si>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</si>
  <si>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</si>
  <si>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</si>
  <si>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</si>
  <si>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</si>
  <si>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</si>
  <si>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</si>
  <si>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</si>
  <si>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</si>
  <si>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</si>
  <si>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</si>
  <si>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</si>
  <si>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</si>
  <si>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</si>
  <si>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</si>
  <si>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</si>
  <si>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</si>
  <si>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</si>
  <si>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</si>
  <si>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</si>
  <si>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</si>
  <si>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</si>
  <si>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</si>
  <si>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</si>
  <si>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</si>
  <si>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</si>
  <si>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</si>
  <si>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</si>
  <si>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</si>
  <si>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</si>
  <si>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</si>
  <si>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</si>
  <si>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</si>
  <si>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</si>
  <si>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</si>
  <si>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</si>
  <si>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</si>
  <si>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</si>
  <si>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</si>
  <si>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</si>
  <si>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</si>
  <si>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</si>
  <si>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</si>
  <si>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</si>
  <si>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</si>
  <si>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</si>
  <si>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</si>
  <si>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</si>
  <si>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</si>
  <si>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</si>
  <si>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</si>
  <si>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</si>
  <si>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</si>
  <si>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</si>
  <si>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</si>
  <si>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</si>
  <si>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</si>
  <si>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</si>
  <si>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</si>
  <si>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</si>
  <si>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</si>
  <si>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</si>
  <si>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</si>
  <si>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</si>
  <si>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</si>
  <si>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</si>
  <si>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</si>
  <si>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</si>
  <si>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</si>
  <si>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</si>
  <si>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</si>
  <si>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</si>
  <si>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</si>
  <si>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</si>
  <si>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</si>
  <si>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</si>
  <si>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</si>
  <si>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</si>
  <si>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</si>
  <si>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</si>
  <si>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</si>
  <si>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</si>
  <si>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</si>
  <si>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</si>
  <si>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</si>
  <si>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</si>
  <si>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</si>
  <si>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</si>
  <si>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</si>
  <si>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</si>
  <si>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</si>
  <si>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</si>
  <si>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</si>
  <si>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</si>
  <si>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</si>
  <si>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</si>
  <si>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</si>
  <si>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</si>
  <si>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</si>
  <si>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</si>
  <si>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</si>
  <si>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</si>
  <si>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</si>
  <si>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</si>
  <si>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</si>
  <si>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</si>
  <si>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</si>
  <si>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</si>
  <si>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</si>
  <si>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</si>
  <si>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</si>
  <si>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</si>
  <si>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</si>
  <si>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</si>
  <si>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</si>
  <si>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</si>
  <si>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</si>
  <si>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</si>
  <si>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</si>
  <si>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</si>
  <si>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</si>
  <si>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</si>
  <si>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</si>
  <si>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</si>
  <si>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</si>
  <si>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</si>
  <si>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</si>
  <si>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</si>
  <si>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</si>
  <si>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</si>
  <si>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</si>
  <si>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</si>
  <si>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</si>
  <si>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</si>
  <si>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</si>
  <si>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</si>
  <si>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</si>
  <si>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</si>
  <si>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</si>
  <si>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</si>
  <si>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</si>
  <si>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</si>
  <si>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</si>
  <si>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</si>
  <si>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</si>
  <si>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</si>
  <si>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</si>
  <si>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</si>
  <si>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</si>
  <si>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</si>
  <si>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</si>
  <si>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</si>
  <si>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</si>
  <si>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</si>
  <si>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</si>
  <si>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</si>
  <si>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</si>
  <si>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</si>
  <si>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</si>
  <si>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</si>
  <si>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</si>
  <si>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</si>
  <si>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</si>
  <si>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</si>
  <si>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</si>
  <si>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</si>
  <si>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</si>
  <si>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</si>
  <si>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</si>
  <si>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</si>
  <si>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</si>
  <si>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</si>
  <si>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</si>
  <si>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</si>
  <si>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</si>
  <si>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</si>
  <si>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</si>
  <si>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</si>
  <si>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</si>
  <si>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</si>
  <si>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</si>
  <si>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</si>
  <si>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</si>
  <si>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</si>
  <si>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</si>
  <si>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</si>
  <si>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</si>
  <si>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</si>
  <si>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</si>
  <si>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</si>
  <si>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</si>
  <si>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</si>
  <si>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</si>
  <si>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</si>
  <si>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</si>
  <si>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</si>
  <si>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</si>
  <si>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</si>
  <si>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</si>
  <si>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</si>
  <si>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</si>
  <si>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</si>
  <si>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</si>
  <si>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</si>
  <si>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</si>
  <si>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</si>
  <si>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</si>
  <si>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</si>
  <si>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</si>
  <si>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</si>
  <si>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</si>
  <si>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</si>
  <si>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</si>
  <si>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</si>
  <si>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</si>
  <si>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</si>
  <si>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</si>
  <si>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</si>
  <si>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</si>
  <si>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</si>
  <si>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</si>
  <si>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</si>
  <si>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</si>
  <si>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</si>
  <si>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</si>
  <si>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</si>
  <si>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</si>
  <si>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</si>
  <si>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</si>
  <si>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</si>
  <si>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</si>
  <si>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</si>
  <si>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</si>
  <si>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</si>
  <si>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</si>
  <si>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</si>
  <si>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</si>
  <si>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</si>
  <si>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</si>
  <si>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</si>
  <si>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</si>
  <si>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</si>
  <si>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</si>
  <si>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</si>
  <si>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</si>
  <si>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</si>
  <si>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</si>
  <si>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</si>
  <si>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</si>
  <si>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</si>
  <si>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</si>
  <si>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</si>
  <si>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</si>
  <si>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</si>
  <si>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</si>
  <si>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</si>
  <si>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</si>
  <si>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</si>
  <si>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</si>
  <si>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</si>
  <si>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</si>
  <si>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</si>
  <si>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</si>
  <si>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</si>
  <si>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</si>
  <si>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</si>
  <si>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</si>
  <si>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</si>
  <si>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</si>
  <si>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</si>
  <si>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</si>
  <si>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</si>
  <si>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</si>
  <si>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</si>
  <si>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</si>
  <si>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</si>
  <si>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</si>
  <si>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</si>
  <si>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</si>
  <si>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</si>
  <si>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</si>
  <si>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</si>
  <si>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</si>
  <si>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</si>
  <si>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</si>
  <si>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</si>
  <si>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</si>
  <si>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</si>
  <si>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</si>
  <si>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</si>
  <si>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</si>
  <si>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</si>
  <si>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</si>
  <si>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</si>
  <si>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</si>
  <si>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</si>
  <si>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</si>
  <si>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</si>
  <si>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</si>
  <si>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</si>
  <si>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</si>
  <si>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</si>
  <si>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</si>
  <si>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</si>
  <si>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</si>
  <si>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</si>
  <si>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</si>
  <si>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</si>
  <si>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</si>
  <si>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</si>
  <si>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</si>
  <si>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</si>
  <si>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</si>
  <si>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</si>
  <si>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</si>
  <si>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</si>
  <si>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</si>
  <si>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</si>
  <si>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</si>
  <si>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</si>
  <si>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</si>
  <si>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</si>
  <si>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</si>
  <si>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</si>
  <si>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</si>
  <si>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</si>
  <si>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</si>
  <si>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</si>
  <si>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</si>
  <si>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</si>
  <si>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</si>
  <si>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</si>
  <si>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</si>
  <si>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</si>
  <si>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</si>
  <si>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</si>
  <si>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</si>
  <si>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</si>
  <si>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</si>
  <si>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</si>
  <si>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</si>
  <si>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</si>
  <si>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</si>
  <si>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</si>
  <si>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</si>
  <si>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</si>
  <si>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</si>
  <si>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</si>
  <si>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</si>
  <si>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</si>
  <si>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</si>
  <si>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</si>
  <si>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</si>
  <si>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</si>
  <si>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</si>
  <si>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</si>
  <si>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</si>
  <si>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</si>
  <si>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</si>
  <si>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</si>
  <si>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</si>
  <si>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</si>
  <si>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</si>
  <si>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</si>
  <si>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</si>
  <si>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</si>
  <si>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</si>
  <si>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</si>
  <si>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</si>
  <si>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</si>
  <si>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</si>
  <si>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</si>
  <si>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</si>
  <si>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</si>
  <si>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</si>
  <si>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</si>
  <si>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</si>
  <si>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</si>
  <si>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</si>
  <si>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</si>
  <si>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</si>
  <si>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</si>
  <si>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</si>
  <si>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</si>
  <si>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</si>
  <si>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</si>
  <si>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</si>
  <si>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</si>
  <si>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</si>
  <si>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</si>
  <si>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</si>
  <si>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</si>
  <si>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</si>
  <si>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</si>
  <si>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</si>
  <si>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</si>
  <si>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</si>
  <si>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</si>
  <si>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</si>
  <si>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</si>
  <si>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</si>
  <si>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</si>
  <si>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</si>
  <si>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</si>
  <si>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</si>
  <si>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</si>
  <si>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</si>
  <si>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</si>
  <si>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</si>
  <si>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</si>
  <si>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</si>
  <si>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</si>
  <si>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</si>
  <si>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</si>
  <si>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</si>
  <si>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</si>
  <si>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</si>
  <si>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</si>
  <si>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</si>
  <si>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</si>
  <si>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</si>
  <si>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</si>
  <si>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</si>
  <si>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</si>
  <si>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</si>
  <si>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</si>
  <si>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</si>
  <si>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</si>
  <si>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</si>
  <si>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</si>
  <si>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</si>
  <si>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</si>
  <si>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</si>
  <si>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</si>
  <si>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</si>
  <si>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</si>
  <si>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</si>
  <si>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</si>
  <si>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</si>
  <si>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</si>
  <si>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</si>
  <si>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</si>
  <si>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</si>
  <si>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</si>
  <si>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</si>
  <si>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</si>
  <si>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</si>
  <si>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</si>
  <si>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</si>
  <si>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</si>
  <si>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</si>
  <si>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</si>
  <si>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</si>
  <si>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</si>
  <si>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</si>
  <si>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</si>
  <si>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</si>
  <si>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</si>
  <si>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</si>
  <si>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</si>
  <si>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</si>
  <si>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</si>
  <si>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</si>
  <si>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</si>
  <si>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</si>
  <si>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</si>
  <si>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</si>
  <si>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</si>
  <si>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</si>
  <si>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</si>
  <si>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</si>
  <si>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</si>
  <si>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</si>
  <si>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</si>
  <si>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</si>
  <si>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</si>
  <si>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</si>
  <si>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</si>
  <si>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</si>
  <si>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</si>
  <si>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</si>
  <si>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</si>
  <si>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</si>
  <si>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</si>
  <si>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</si>
  <si>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</si>
  <si>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</si>
  <si>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</si>
  <si>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</si>
  <si>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</si>
  <si>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</si>
  <si>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</si>
  <si>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</si>
  <si>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</si>
  <si>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</si>
  <si>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</si>
  <si>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</si>
  <si>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</si>
  <si>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</si>
  <si>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</si>
  <si>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</si>
  <si>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</si>
  <si>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</si>
  <si>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</si>
  <si>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</si>
  <si>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</si>
  <si>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</si>
  <si>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</si>
  <si>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</si>
  <si>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</si>
  <si>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</si>
  <si>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</si>
  <si>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</si>
  <si>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</si>
  <si>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</si>
  <si>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</si>
  <si>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</si>
  <si>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</si>
  <si>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</si>
  <si>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</si>
  <si>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</si>
  <si>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</si>
  <si>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</si>
  <si>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</si>
  <si>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</si>
  <si>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</si>
  <si>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</si>
  <si>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</si>
  <si>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</si>
  <si>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</si>
  <si>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</si>
  <si>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</si>
  <si>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</si>
  <si>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</si>
  <si>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</si>
  <si>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</si>
  <si>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</si>
  <si>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</si>
  <si>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</si>
  <si>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</si>
  <si>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</si>
  <si>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</si>
  <si>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</si>
  <si>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</si>
  <si>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</si>
  <si>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</si>
  <si>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</si>
  <si>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</si>
  <si>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</si>
  <si>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</si>
  <si>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</si>
  <si>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</si>
  <si>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</si>
  <si>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</si>
  <si>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</si>
  <si>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</si>
  <si>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</si>
  <si>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</si>
  <si>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</si>
  <si>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</si>
  <si>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</si>
  <si>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</si>
  <si>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</si>
  <si>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</si>
  <si>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</si>
  <si>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</si>
  <si>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</si>
  <si>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</si>
  <si>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</si>
  <si>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</si>
  <si>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</si>
  <si>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</si>
  <si>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</si>
  <si>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</si>
  <si>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</si>
  <si>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</si>
  <si>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</si>
  <si>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</si>
  <si>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</si>
  <si>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</si>
  <si>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</si>
  <si>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</si>
  <si>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</si>
  <si>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</si>
  <si>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</si>
  <si>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</si>
  <si>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</si>
  <si>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</si>
  <si>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</si>
  <si>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</si>
  <si>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</si>
  <si>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</si>
  <si>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</si>
  <si>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</si>
  <si>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</si>
  <si>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</si>
  <si>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</si>
  <si>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</si>
  <si>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</si>
  <si>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</si>
  <si>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</si>
  <si>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</si>
  <si>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</si>
  <si>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</si>
  <si>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</si>
  <si>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</si>
  <si>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</si>
  <si>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</si>
  <si>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</si>
  <si>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</si>
  <si>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</si>
  <si>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</si>
  <si>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</si>
  <si>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</si>
  <si>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</si>
  <si>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</si>
  <si>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</si>
  <si>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</si>
  <si>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</si>
  <si>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</si>
  <si>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</si>
  <si>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</si>
  <si>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</si>
  <si>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</si>
  <si>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</si>
  <si>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</si>
  <si>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</si>
  <si>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</si>
  <si>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</si>
  <si>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</si>
  <si>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</si>
  <si>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</si>
  <si>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</si>
  <si>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</si>
  <si>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</si>
  <si>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</si>
  <si>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</si>
  <si>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</si>
  <si>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</si>
  <si>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</si>
  <si>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</si>
  <si>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</si>
  <si>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</si>
  <si>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</si>
  <si>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</si>
  <si>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</si>
  <si>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</si>
  <si>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</si>
  <si>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</si>
  <si>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</si>
  <si>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</si>
  <si>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</si>
  <si>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</si>
  <si>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</si>
  <si>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</si>
  <si>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</si>
  <si>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</si>
  <si>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</si>
  <si>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</si>
  <si>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</si>
  <si>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</si>
  <si>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</si>
  <si>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</si>
  <si>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</si>
  <si>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</si>
  <si>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</si>
  <si>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</si>
  <si>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</si>
  <si>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</si>
  <si>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</si>
  <si>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</si>
  <si>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</si>
  <si>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</si>
  <si>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</si>
  <si>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</si>
  <si>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</si>
  <si>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</si>
  <si>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</si>
  <si>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</si>
  <si>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</si>
  <si>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</si>
  <si>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</si>
  <si>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</si>
  <si>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</si>
  <si>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</si>
  <si>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</si>
  <si>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</si>
  <si>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</si>
  <si>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</si>
  <si>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</si>
  <si>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</si>
  <si>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</si>
  <si>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</si>
  <si>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</si>
  <si>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</si>
  <si>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</si>
  <si>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</si>
  <si>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</si>
  <si>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</si>
  <si>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</si>
  <si>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</si>
  <si>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</si>
  <si>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</si>
  <si>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</si>
  <si>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</si>
  <si>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</si>
  <si>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</si>
  <si>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</si>
  <si>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</si>
  <si>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</si>
  <si>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</si>
  <si>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</si>
  <si>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</si>
  <si>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</si>
  <si>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</si>
  <si>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</si>
  <si>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</si>
  <si>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</si>
  <si>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</si>
  <si>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</si>
  <si>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</si>
  <si>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</si>
  <si>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</si>
  <si>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</si>
  <si>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</si>
  <si>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</si>
  <si>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</si>
  <si>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</si>
  <si>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</si>
  <si>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</si>
  <si>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</si>
  <si>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</si>
  <si>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</si>
  <si>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</si>
  <si>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</si>
  <si>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</si>
  <si>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</si>
  <si>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</si>
  <si>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</si>
  <si>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</si>
  <si>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</si>
  <si>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</si>
  <si>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</si>
  <si>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</si>
  <si>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</si>
  <si>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</si>
  <si>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</si>
  <si>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</si>
  <si>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</si>
  <si>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</si>
  <si>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</si>
  <si>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</si>
  <si>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</si>
  <si>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</si>
  <si>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</si>
  <si>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</si>
  <si>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</si>
  <si>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</si>
  <si>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</si>
  <si>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</si>
  <si>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</si>
  <si>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</si>
  <si>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</si>
  <si>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</si>
  <si>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</si>
  <si>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</si>
  <si>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</si>
  <si>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</si>
  <si>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</si>
  <si>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</si>
  <si>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</si>
  <si>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</si>
  <si>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</si>
  <si>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</si>
  <si>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</si>
  <si>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</si>
  <si>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</si>
  <si>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</si>
  <si>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</si>
  <si>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</si>
  <si>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</si>
  <si>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</si>
  <si>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</si>
  <si>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</si>
  <si>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</si>
  <si>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</si>
  <si>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</si>
  <si>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</si>
  <si>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</si>
  <si>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</si>
  <si>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</si>
  <si>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</si>
  <si>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</si>
  <si>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</si>
  <si>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</si>
  <si>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</si>
  <si>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</si>
  <si>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</si>
  <si>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</si>
  <si>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</si>
  <si>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</si>
  <si>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</si>
  <si>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</si>
  <si>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</si>
  <si>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</si>
  <si>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</si>
  <si>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</si>
  <si>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</si>
  <si>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</si>
  <si>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</si>
  <si>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</si>
  <si>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</si>
  <si>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</si>
  <si>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</si>
  <si>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</si>
  <si>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</si>
  <si>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</si>
  <si>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</si>
  <si>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</si>
  <si>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</si>
  <si>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</si>
  <si>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</si>
  <si>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</si>
  <si>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</si>
  <si>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</si>
  <si>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</si>
  <si>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</si>
  <si>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</si>
  <si>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</si>
  <si>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</si>
  <si>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</si>
  <si>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</si>
  <si>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</si>
  <si>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</si>
  <si>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</si>
  <si>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</si>
  <si>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</si>
  <si>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</si>
  <si>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</si>
  <si>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</si>
  <si>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</si>
  <si>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</si>
  <si>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</si>
  <si>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</si>
  <si>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</si>
  <si>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</si>
  <si>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</si>
  <si>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</si>
  <si>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</si>
  <si>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</si>
  <si>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</si>
  <si>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</si>
  <si>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</si>
  <si>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</si>
  <si>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</si>
  <si>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</si>
  <si>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</si>
  <si>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</si>
  <si>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</si>
  <si>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</si>
  <si>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</si>
  <si>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</si>
  <si>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</si>
  <si>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</si>
  <si>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</si>
  <si>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</si>
  <si>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</si>
  <si>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</si>
  <si>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</si>
  <si>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</si>
  <si>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</si>
  <si>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</si>
  <si>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</si>
  <si>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</si>
  <si>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</si>
  <si>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</si>
  <si>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</si>
  <si>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</si>
  <si>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</si>
  <si>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</si>
  <si>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</si>
  <si>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</si>
  <si>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</si>
  <si>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</si>
  <si>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</si>
  <si>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</si>
  <si>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</si>
  <si>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</si>
  <si>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</si>
  <si>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</si>
  <si>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</si>
  <si>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</si>
  <si>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</si>
  <si>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</si>
  <si>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</si>
  <si>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</si>
  <si>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</si>
  <si>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</si>
  <si>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</si>
  <si>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</si>
  <si>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</si>
  <si>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</si>
  <si>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</si>
  <si>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</si>
  <si>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</si>
  <si>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</si>
  <si>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</si>
  <si>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</si>
  <si>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</si>
  <si>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</si>
  <si>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</si>
  <si>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</si>
  <si>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</si>
  <si>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</si>
  <si>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</si>
  <si>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</si>
  <si>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</si>
  <si>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</si>
  <si>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</si>
  <si>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</si>
  <si>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</si>
  <si>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</si>
  <si>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</si>
  <si>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</si>
  <si>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</si>
  <si>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</si>
  <si>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</si>
  <si>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</si>
  <si>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</si>
  <si>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</si>
  <si>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</si>
  <si>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</si>
  <si>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</si>
  <si>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</si>
  <si>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</si>
  <si>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</si>
  <si>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</si>
  <si>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</si>
  <si>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</si>
  <si>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</si>
  <si>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</si>
  <si>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</si>
  <si>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</si>
  <si>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</si>
  <si>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</si>
  <si>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</si>
  <si>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</si>
  <si>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</si>
  <si>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</si>
  <si>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</si>
  <si>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</si>
  <si>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</si>
  <si>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</si>
  <si>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</si>
  <si>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</si>
  <si>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</si>
  <si>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</si>
  <si>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</si>
  <si>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</si>
  <si>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</si>
  <si>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</si>
  <si>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</si>
  <si>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</si>
  <si>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</si>
  <si>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</si>
  <si>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</si>
  <si>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</si>
  <si>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</si>
  <si>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</si>
  <si>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</si>
  <si>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</si>
  <si>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</si>
  <si>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</si>
  <si>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</si>
  <si>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</si>
  <si>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</si>
  <si>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</si>
  <si>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</si>
  <si>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</si>
  <si>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</si>
  <si>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</si>
  <si>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</si>
  <si>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</si>
  <si>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</si>
  <si>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</si>
  <si>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</si>
  <si>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</si>
  <si>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</si>
  <si>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</si>
  <si>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</si>
  <si>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</si>
  <si>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</si>
  <si>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</si>
  <si>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</si>
  <si>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</si>
  <si>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</si>
  <si>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</si>
  <si>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</si>
  <si>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</si>
  <si>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</si>
  <si>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</si>
  <si>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</si>
  <si>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</si>
  <si>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</si>
  <si>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</si>
  <si>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</si>
  <si>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</si>
  <si>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</si>
  <si>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</si>
  <si>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</si>
  <si>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</si>
  <si>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</si>
  <si>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</si>
  <si>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</si>
  <si>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</si>
  <si>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</si>
  <si>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</si>
  <si>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</si>
  <si>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</si>
  <si>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</si>
  <si>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</si>
  <si>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</si>
  <si>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</si>
  <si>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</si>
  <si>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</si>
  <si>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</si>
  <si>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</si>
  <si>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</si>
  <si>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</si>
  <si>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</si>
  <si>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</si>
  <si>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</si>
  <si>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</si>
  <si>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</si>
  <si>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</si>
  <si>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</si>
  <si>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</si>
  <si>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</si>
  <si>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</si>
  <si>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</si>
  <si>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</si>
  <si>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</si>
  <si>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</si>
  <si>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</si>
  <si>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</si>
  <si>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</si>
  <si>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</si>
  <si>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</si>
  <si>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</si>
  <si>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</si>
  <si>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</si>
  <si>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</si>
  <si>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</si>
  <si>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</si>
  <si>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</si>
  <si>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</si>
  <si>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</si>
  <si>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</si>
  <si>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</si>
  <si>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</si>
  <si>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</si>
  <si>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</si>
  <si>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</si>
  <si>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</si>
  <si>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</si>
  <si>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</si>
  <si>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</si>
  <si>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</si>
  <si>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</si>
  <si>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</si>
  <si>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</si>
  <si>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</si>
  <si>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</si>
  <si>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</si>
  <si>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</si>
  <si>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</si>
  <si>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</si>
  <si>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</si>
  <si>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</si>
  <si>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</si>
  <si>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</si>
  <si>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</si>
  <si>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</si>
  <si>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</si>
  <si>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</si>
  <si>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</si>
  <si>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</si>
  <si>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</si>
  <si>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</si>
  <si>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</si>
  <si>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</si>
  <si>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</si>
  <si>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</si>
  <si>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</si>
  <si>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</si>
  <si>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</si>
  <si>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</si>
  <si>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</si>
  <si>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</si>
  <si>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</si>
  <si>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</si>
  <si>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</si>
  <si>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</si>
  <si>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</si>
  <si>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</si>
  <si>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</si>
  <si>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</si>
  <si>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</si>
  <si>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</si>
  <si>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</si>
  <si>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</si>
  <si>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</si>
  <si>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</si>
  <si>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</si>
  <si>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</si>
  <si>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</si>
  <si>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</si>
  <si>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</si>
  <si>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</si>
  <si>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</si>
  <si>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</si>
  <si>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</si>
  <si>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</si>
  <si>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</si>
  <si>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</si>
  <si>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</si>
  <si>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</si>
  <si>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</si>
  <si>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</si>
  <si>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</si>
  <si>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</si>
  <si>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</si>
  <si>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</si>
  <si>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</si>
  <si>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</si>
  <si>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</si>
  <si>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</si>
  <si>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</si>
  <si>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</si>
  <si>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</si>
  <si>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</si>
  <si>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</si>
  <si>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</si>
  <si>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</si>
  <si>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</si>
  <si>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</si>
  <si>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</si>
  <si>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</si>
  <si>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</si>
  <si>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</si>
  <si>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</si>
  <si>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</si>
  <si>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</si>
  <si>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</si>
  <si>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</si>
  <si>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</si>
  <si>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</si>
  <si>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</si>
  <si>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</si>
  <si>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</si>
  <si>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</si>
  <si>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</si>
  <si>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</si>
  <si>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</si>
  <si>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</si>
  <si>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</si>
  <si>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</si>
  <si>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</si>
  <si>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</si>
  <si>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</si>
  <si>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</si>
  <si>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</si>
  <si>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</si>
  <si>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</si>
  <si>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</si>
  <si>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</si>
  <si>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</si>
  <si>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</si>
  <si>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</si>
  <si>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</si>
  <si>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</si>
  <si>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</si>
  <si>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</si>
  <si>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</si>
  <si>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</si>
  <si>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</si>
  <si>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</si>
  <si>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</si>
  <si>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</si>
  <si>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</si>
  <si>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</si>
  <si>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</si>
  <si>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</si>
  <si>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</si>
  <si>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</si>
  <si>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</si>
  <si>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</si>
  <si>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</si>
  <si>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</si>
  <si>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</si>
  <si>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</si>
  <si>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</si>
  <si>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</si>
  <si>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</si>
  <si>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</si>
  <si>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</si>
  <si>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</si>
  <si>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</si>
  <si>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</si>
  <si>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</si>
  <si>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</si>
  <si>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</si>
  <si>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</si>
  <si>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</si>
  <si>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</si>
  <si>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</si>
  <si>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</si>
  <si>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</si>
  <si>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</si>
  <si>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</si>
  <si>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</si>
  <si>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</si>
  <si>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</si>
  <si>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</si>
  <si>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</si>
  <si>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</si>
  <si>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</si>
  <si>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</si>
  <si>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</si>
  <si>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</si>
  <si>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</si>
  <si>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</si>
  <si>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</si>
  <si>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</si>
  <si>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</si>
  <si>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</si>
  <si>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</si>
  <si>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</si>
  <si>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</si>
  <si>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</si>
  <si>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</si>
  <si>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</si>
  <si>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</si>
  <si>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</si>
  <si>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</si>
  <si>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</si>
  <si>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</si>
  <si>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</si>
  <si>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</si>
  <si>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</si>
  <si>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</si>
  <si>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</si>
  <si>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</si>
  <si>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</si>
  <si>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</si>
  <si>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</si>
  <si>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</si>
  <si>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</si>
  <si>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</si>
  <si>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</si>
  <si>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</si>
  <si>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</si>
  <si>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</si>
  <si>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</si>
  <si>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</si>
  <si>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</si>
  <si>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</si>
  <si>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</si>
  <si>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</si>
  <si>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</si>
  <si>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</si>
  <si>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</si>
  <si>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</si>
  <si>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</si>
  <si>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</si>
  <si>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</si>
  <si>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</si>
  <si>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</si>
  <si>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</si>
  <si>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</si>
  <si>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</si>
  <si>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</si>
  <si>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</si>
  <si>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</si>
  <si>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</si>
  <si>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</si>
  <si>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</si>
  <si>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</si>
  <si>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</si>
  <si>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</si>
  <si>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</si>
  <si>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</si>
  <si>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</si>
  <si>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</si>
  <si>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</si>
  <si>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</si>
  <si>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</si>
  <si>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</si>
  <si>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</si>
  <si>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</si>
  <si>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</si>
  <si>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</si>
  <si>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</si>
  <si>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</si>
  <si>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</si>
  <si>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</si>
  <si>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</si>
  <si>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</si>
  <si>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</si>
  <si>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</si>
  <si>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</si>
  <si>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</si>
  <si>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</si>
  <si>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</si>
  <si>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</si>
  <si>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</si>
  <si>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</si>
  <si>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</si>
  <si>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</si>
  <si>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</si>
  <si>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</si>
  <si>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</si>
  <si>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</si>
  <si>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</si>
  <si>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</si>
  <si>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</si>
  <si>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</si>
  <si>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</si>
  <si>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</si>
  <si>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</si>
  <si>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</si>
  <si>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</si>
  <si>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</si>
  <si>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</si>
  <si>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</si>
  <si>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</si>
  <si>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</si>
  <si>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</si>
  <si>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</si>
  <si>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</si>
  <si>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</si>
  <si>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</si>
  <si>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</si>
  <si>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</si>
  <si>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</si>
  <si>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</si>
  <si>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</si>
  <si>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</si>
  <si>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</si>
  <si>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</si>
  <si>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</si>
  <si>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</si>
  <si>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</si>
  <si>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</si>
  <si>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</si>
  <si>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</si>
  <si>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</si>
  <si>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</si>
  <si>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</si>
  <si>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</si>
  <si>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</si>
  <si>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</si>
  <si>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</si>
  <si>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</si>
  <si>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</si>
  <si>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</si>
  <si>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</si>
  <si>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</si>
  <si>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</si>
  <si>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</si>
  <si>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</si>
  <si>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</si>
  <si>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</si>
  <si>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</si>
  <si>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</si>
  <si>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</si>
  <si>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</si>
  <si>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</si>
  <si>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</si>
  <si>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</si>
  <si>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</si>
  <si>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</si>
  <si>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</si>
  <si>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</si>
  <si>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</si>
  <si>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</si>
  <si>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</si>
  <si>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</si>
  <si>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</si>
  <si>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</si>
  <si>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</si>
  <si>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</si>
  <si>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</si>
  <si>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</si>
  <si>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</si>
  <si>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</si>
  <si>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</si>
  <si>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</si>
  <si>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</si>
  <si>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</si>
  <si>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</si>
  <si>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</si>
  <si>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</si>
  <si>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</si>
  <si>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</si>
  <si>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</si>
  <si>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</si>
  <si>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</si>
  <si>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</si>
  <si>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</si>
  <si>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</si>
  <si>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</si>
  <si>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</si>
  <si>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</si>
  <si>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</si>
  <si>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</si>
  <si>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</si>
  <si>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</si>
  <si>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</si>
  <si>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</si>
  <si>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</si>
  <si>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</si>
  <si>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</si>
  <si>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</si>
  <si>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</si>
  <si>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</si>
  <si>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</si>
  <si>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</si>
  <si>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</si>
  <si>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</si>
  <si>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</si>
  <si>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</si>
  <si>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</si>
  <si>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</si>
  <si>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</si>
  <si>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</si>
  <si>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</si>
  <si>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</si>
  <si>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</si>
  <si>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</si>
  <si>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</si>
  <si>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</si>
  <si>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</si>
  <si>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</si>
  <si>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</si>
  <si>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</si>
  <si>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</si>
  <si>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</si>
  <si>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</si>
  <si>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</si>
  <si>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</si>
  <si>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</si>
  <si>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</si>
  <si>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</si>
  <si>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</si>
  <si>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</si>
  <si>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</si>
  <si>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</si>
  <si>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</si>
  <si>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</si>
  <si>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</si>
  <si>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</si>
  <si>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</si>
  <si>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</si>
  <si>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</si>
  <si>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</si>
  <si>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</si>
  <si>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</si>
  <si>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</si>
  <si>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</si>
  <si>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</si>
  <si>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</si>
  <si>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</si>
  <si>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</si>
  <si>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</si>
  <si>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</si>
  <si>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</si>
  <si>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</si>
  <si>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</si>
  <si>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</si>
  <si>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</si>
  <si>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</si>
  <si>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</si>
  <si>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</si>
  <si>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</si>
  <si>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</si>
  <si>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</si>
  <si>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</si>
  <si>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</si>
  <si>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</si>
  <si>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</si>
  <si>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</si>
  <si>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</si>
  <si>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</si>
  <si>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</si>
  <si>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</si>
  <si>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</si>
  <si>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</si>
  <si>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</si>
  <si>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</si>
  <si>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</si>
  <si>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</si>
  <si>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</si>
  <si>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</si>
  <si>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</si>
  <si>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</si>
  <si>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</si>
  <si>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</si>
  <si>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</si>
  <si>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</si>
  <si>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</si>
  <si>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</si>
  <si>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</si>
  <si>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</si>
  <si>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</si>
  <si>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</si>
  <si>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</si>
  <si>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</si>
  <si>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</si>
  <si>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</si>
  <si>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</si>
  <si>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</si>
  <si>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</si>
  <si>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</si>
  <si>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</si>
  <si>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</si>
  <si>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</si>
  <si>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</si>
  <si>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</si>
  <si>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</si>
  <si>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</si>
  <si>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</si>
  <si>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</si>
  <si>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</si>
  <si>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</si>
  <si>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</si>
  <si>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</si>
  <si>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</si>
  <si>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</si>
  <si>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</si>
  <si>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</si>
  <si>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</si>
  <si>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</si>
  <si>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</si>
  <si>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</si>
  <si>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</si>
  <si>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</si>
  <si>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</si>
  <si>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</si>
  <si>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</si>
  <si>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</si>
  <si>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</si>
  <si>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</si>
  <si>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</si>
  <si>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</si>
  <si>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</si>
  <si>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</si>
  <si>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</si>
  <si>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</si>
  <si>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</si>
  <si>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</si>
  <si>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</si>
  <si>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</si>
  <si>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</si>
  <si>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</si>
  <si>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</si>
  <si>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</si>
  <si>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</si>
  <si>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</si>
  <si>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</si>
  <si>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</si>
  <si>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</si>
  <si>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</si>
  <si>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</si>
  <si>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</si>
  <si>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</si>
  <si>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</si>
  <si>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</si>
  <si>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</si>
  <si>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</si>
  <si>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</si>
  <si>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</si>
  <si>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</si>
  <si>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</si>
  <si>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</si>
  <si>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</si>
  <si>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</si>
  <si>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</si>
  <si>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</si>
  <si>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</si>
  <si>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</si>
  <si>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</si>
  <si>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</si>
  <si>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</si>
  <si>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</si>
  <si>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</si>
  <si>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</si>
  <si>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</si>
  <si>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</si>
  <si>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</si>
  <si>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</si>
  <si>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</si>
  <si>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</si>
  <si>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</si>
  <si>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</si>
  <si>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</si>
  <si>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</si>
  <si>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</si>
  <si>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</si>
  <si>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</si>
  <si>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</si>
  <si>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</si>
  <si>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</si>
  <si>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</si>
  <si>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</si>
  <si>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</si>
  <si>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</si>
  <si>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</si>
  <si>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</si>
  <si>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</si>
  <si>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</si>
  <si>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</si>
  <si>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</si>
  <si>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</si>
  <si>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</si>
  <si>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</si>
  <si>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</si>
  <si>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</si>
  <si>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</si>
  <si>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</si>
  <si>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</si>
  <si>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</si>
  <si>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</si>
  <si>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</si>
  <si>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</si>
  <si>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</si>
  <si>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</si>
  <si>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</si>
  <si>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</si>
  <si>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</si>
  <si>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</si>
  <si>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</si>
  <si>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</si>
  <si>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</si>
  <si>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</si>
  <si>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</si>
  <si>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</si>
  <si>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</si>
  <si>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</si>
  <si>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</si>
  <si>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</si>
  <si>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</si>
  <si>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</si>
  <si>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</si>
  <si>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</si>
  <si>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</si>
  <si>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</si>
  <si>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</si>
  <si>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</si>
  <si>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</si>
  <si>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</si>
  <si>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</si>
  <si>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</si>
  <si>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</si>
  <si>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</si>
  <si>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</si>
  <si>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</si>
  <si>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</si>
  <si>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</si>
  <si>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</si>
  <si>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</si>
  <si>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</si>
  <si>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</si>
  <si>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</si>
  <si>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</si>
  <si>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</si>
  <si>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</si>
  <si>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</si>
  <si>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</si>
  <si>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</si>
  <si>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</si>
  <si>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</si>
  <si>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</si>
  <si>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</si>
  <si>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</si>
  <si>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</si>
  <si>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</si>
  <si>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</si>
  <si>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</si>
  <si>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</si>
  <si>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</si>
  <si>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</si>
  <si>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</si>
  <si>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</si>
  <si>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</si>
  <si>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</si>
  <si>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</si>
  <si>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</si>
  <si>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</si>
  <si>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</si>
  <si>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</si>
  <si>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</si>
  <si>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</si>
  <si>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</si>
  <si>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</si>
  <si>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</si>
  <si>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</si>
  <si>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</si>
  <si>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</si>
  <si>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</si>
  <si>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</si>
  <si>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</si>
  <si>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</si>
  <si>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</si>
  <si>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</si>
  <si>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</si>
  <si>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</si>
  <si>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</si>
  <si>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</si>
  <si>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</si>
  <si>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</si>
  <si>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</si>
  <si>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</si>
  <si>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</si>
  <si>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</si>
  <si>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</si>
  <si>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</si>
  <si>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</si>
  <si>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</si>
  <si>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</si>
  <si>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</si>
  <si>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</si>
  <si>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</si>
  <si>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</si>
  <si>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</si>
  <si>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</si>
  <si>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</si>
  <si>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</si>
  <si>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</si>
  <si>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</si>
  <si>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</si>
  <si>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</si>
  <si>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</si>
  <si>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</si>
  <si>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</si>
  <si>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</si>
  <si>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</si>
  <si>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</si>
  <si>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</si>
  <si>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</si>
  <si>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</si>
  <si>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</si>
  <si>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</si>
  <si>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</si>
  <si>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</si>
  <si>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</si>
  <si>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</si>
  <si>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</si>
  <si>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</si>
  <si>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</si>
  <si>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</si>
  <si>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</si>
  <si>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</si>
  <si>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</si>
  <si>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</si>
  <si>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</si>
  <si>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</si>
  <si>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</si>
  <si>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</si>
  <si>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</si>
  <si>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</si>
  <si>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</si>
  <si>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</si>
  <si>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</si>
  <si>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</si>
  <si>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</si>
  <si>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</si>
  <si>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</si>
  <si>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</si>
  <si>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</si>
  <si>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</si>
  <si>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</si>
  <si>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</si>
  <si>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</si>
  <si>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</si>
  <si>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</si>
  <si>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</si>
  <si>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</si>
  <si>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</si>
  <si>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</si>
  <si>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</si>
  <si>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</si>
  <si>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</si>
  <si>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</si>
  <si>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</si>
  <si>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</si>
  <si>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</si>
  <si>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</si>
  <si>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</si>
  <si>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</si>
  <si>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</si>
  <si>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</si>
  <si>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</si>
  <si>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</si>
  <si>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</si>
  <si>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</si>
  <si>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</si>
  <si>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</si>
  <si>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</si>
  <si>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</si>
  <si>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</si>
  <si>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</si>
  <si>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</si>
  <si>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</si>
  <si>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</si>
  <si>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</si>
  <si>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</si>
  <si>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</si>
  <si>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</si>
  <si>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</si>
  <si>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</si>
  <si>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</si>
  <si>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</si>
  <si>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</si>
  <si>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</si>
  <si>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</si>
  <si>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</si>
  <si>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</si>
  <si>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</si>
  <si>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</si>
  <si>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</si>
  <si>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</si>
  <si>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</si>
  <si>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</si>
  <si>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</si>
  <si>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</si>
  <si>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</si>
  <si>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</si>
  <si>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</si>
  <si>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</si>
  <si>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</si>
  <si>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</si>
  <si>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</si>
  <si>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</si>
  <si>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</si>
  <si>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</si>
  <si>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</si>
  <si>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</si>
  <si>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</si>
  <si>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</si>
  <si>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</si>
  <si>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</si>
  <si>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</si>
  <si>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</si>
  <si>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</si>
  <si>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</si>
  <si>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</si>
  <si>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</si>
  <si>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</si>
  <si>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</si>
  <si>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</si>
  <si>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</si>
  <si>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</si>
  <si>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</si>
  <si>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</si>
  <si>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</si>
  <si>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</si>
  <si>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</si>
  <si>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</si>
  <si>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</si>
  <si>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</si>
  <si>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</si>
  <si>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</si>
  <si>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</si>
  <si>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</si>
  <si>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</si>
  <si>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</si>
  <si>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</si>
  <si>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</si>
  <si>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</si>
  <si>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</si>
  <si>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</si>
  <si>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</si>
  <si>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</si>
  <si>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</si>
  <si>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</si>
  <si>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</si>
  <si>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</si>
  <si>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</si>
  <si>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</si>
  <si>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</si>
  <si>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</si>
  <si>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</si>
  <si>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</si>
  <si>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</si>
  <si>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</si>
  <si>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</si>
  <si>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</si>
  <si>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</si>
  <si>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</si>
  <si>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</si>
  <si>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</si>
  <si>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</si>
  <si>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</si>
  <si>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</si>
  <si>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</si>
  <si>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</si>
  <si>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</si>
  <si>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</si>
  <si>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</si>
  <si>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</si>
  <si>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</si>
  <si>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</si>
  <si>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</si>
  <si>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</si>
  <si>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</si>
  <si>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</si>
  <si>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</si>
  <si>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</si>
  <si>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</si>
  <si>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</si>
  <si>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</si>
  <si>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</si>
  <si>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</si>
  <si>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</si>
  <si>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</si>
  <si>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</si>
  <si>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</si>
  <si>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</si>
  <si>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</si>
  <si>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</si>
  <si>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</si>
  <si>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</si>
  <si>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</si>
  <si>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</si>
  <si>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</si>
  <si>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</si>
  <si>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</si>
  <si>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</si>
  <si>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</si>
  <si>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</si>
  <si>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</si>
  <si>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</si>
  <si>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</si>
  <si>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</si>
  <si>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</si>
  <si>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</si>
  <si>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</si>
  <si>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</si>
  <si>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</si>
  <si>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</si>
  <si>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</si>
  <si>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</si>
  <si>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</si>
  <si>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</si>
  <si>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</si>
  <si>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</si>
  <si>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</si>
  <si>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</si>
  <si>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</si>
  <si>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</si>
  <si>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</si>
  <si>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</si>
  <si>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</si>
  <si>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</si>
  <si>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</si>
  <si>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</si>
  <si>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</si>
  <si>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</si>
  <si>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</si>
  <si>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</si>
  <si>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</si>
  <si>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</si>
  <si>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</si>
  <si>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</si>
  <si>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</si>
  <si>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</si>
  <si>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</si>
  <si>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</si>
  <si>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</si>
  <si>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</si>
  <si>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</si>
  <si>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</si>
  <si>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</si>
  <si>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</si>
  <si>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</si>
  <si>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</si>
  <si>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</si>
  <si>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</si>
  <si>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</si>
  <si>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</si>
  <si>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</si>
  <si>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</si>
  <si>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</si>
  <si>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</si>
  <si>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</si>
  <si>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</si>
  <si>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</si>
  <si>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</si>
  <si>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</si>
  <si>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</si>
  <si>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</si>
  <si>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</si>
  <si>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</si>
  <si>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</si>
  <si>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</si>
  <si>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</si>
  <si>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</si>
  <si>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</si>
  <si>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</si>
  <si>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</si>
  <si>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</si>
  <si>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</si>
  <si>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</si>
  <si>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</si>
  <si>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</si>
  <si>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</si>
  <si>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</si>
  <si>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</si>
  <si>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</si>
  <si>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</si>
  <si>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</si>
  <si>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</si>
  <si>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</si>
  <si>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</si>
  <si>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</si>
  <si>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</si>
  <si>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</si>
  <si>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</si>
  <si>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</si>
  <si>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</si>
  <si>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</si>
  <si>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</si>
  <si>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</si>
  <si>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</si>
  <si>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</si>
  <si>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</si>
  <si>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</si>
  <si>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</si>
  <si>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</si>
  <si>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</si>
  <si>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</si>
  <si>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</si>
  <si>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</si>
  <si>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</si>
  <si>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</si>
  <si>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</si>
  <si>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</si>
  <si>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</si>
  <si>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</si>
  <si>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</si>
  <si>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</si>
  <si>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</si>
  <si>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</si>
  <si>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</si>
  <si>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</si>
  <si>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</si>
  <si>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</si>
  <si>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</si>
  <si>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</si>
  <si>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</si>
  <si>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</si>
  <si>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</si>
  <si>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</si>
  <si>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</si>
  <si>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</si>
  <si>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</si>
  <si>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</si>
  <si>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</si>
  <si>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</si>
  <si>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</si>
  <si>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</si>
  <si>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</si>
  <si>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</si>
  <si>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</si>
  <si>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</si>
  <si>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</si>
  <si>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</si>
  <si>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</si>
  <si>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</si>
  <si>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</si>
  <si>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</si>
  <si>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</si>
  <si>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</si>
  <si>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</si>
  <si>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</si>
  <si>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</si>
  <si>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</si>
  <si>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</si>
  <si>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</si>
  <si>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</si>
  <si>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</si>
  <si>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</si>
  <si>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</si>
  <si>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</si>
  <si>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</si>
  <si>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</si>
  <si>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</si>
  <si>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</si>
  <si>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</si>
  <si>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</si>
  <si>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</si>
  <si>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</si>
  <si>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</si>
  <si>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</si>
  <si>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</si>
  <si>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</si>
  <si>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</si>
  <si>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</si>
  <si>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</si>
  <si>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</si>
  <si>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</si>
  <si>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</si>
  <si>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</si>
  <si>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</si>
  <si>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</si>
  <si>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</si>
  <si>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</si>
  <si>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</si>
  <si>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</si>
  <si>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</si>
  <si>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</si>
  <si>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</si>
  <si>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</si>
  <si>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</si>
  <si>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</si>
  <si>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</si>
  <si>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</si>
  <si>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</si>
  <si>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</si>
  <si>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</si>
  <si>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</si>
  <si>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</si>
  <si>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</si>
  <si>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</si>
  <si>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</si>
  <si>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</si>
  <si>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</si>
  <si>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</si>
  <si>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</si>
  <si>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</si>
  <si>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</si>
  <si>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</si>
  <si>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</si>
  <si>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</si>
  <si>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</si>
  <si>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</si>
  <si>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</si>
  <si>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</si>
  <si>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</si>
  <si>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</si>
  <si>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</si>
  <si>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</si>
  <si>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</si>
  <si>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</si>
  <si>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</si>
  <si>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</si>
  <si>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</si>
  <si>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</si>
  <si>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</si>
  <si>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</si>
  <si>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</si>
  <si>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</si>
  <si>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</si>
  <si>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</si>
  <si>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</si>
  <si>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</si>
  <si>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</si>
  <si>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</si>
  <si>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</si>
  <si>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</si>
  <si>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</si>
  <si>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</si>
  <si>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</si>
  <si>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</si>
  <si>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</si>
  <si>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</si>
  <si>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</si>
  <si>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</si>
  <si>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</si>
  <si>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</si>
  <si>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</si>
  <si>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</si>
  <si>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</si>
  <si>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</si>
  <si>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</si>
  <si>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</si>
  <si>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</si>
  <si>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</si>
  <si>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</si>
  <si>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</si>
  <si>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</si>
  <si>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</si>
  <si>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</si>
  <si>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</si>
  <si>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</si>
  <si>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</si>
  <si>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</si>
  <si>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</si>
  <si>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</si>
  <si>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</si>
  <si>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</si>
  <si>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</si>
  <si>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</si>
  <si>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</si>
  <si>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</si>
  <si>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</si>
  <si>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</si>
  <si>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</si>
  <si>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</si>
  <si>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</si>
  <si>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</si>
  <si>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</si>
  <si>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</si>
  <si>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</si>
  <si>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</si>
  <si>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</si>
  <si>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</si>
  <si>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</si>
  <si>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</si>
  <si>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</si>
  <si>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</si>
  <si>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</si>
  <si>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</si>
  <si>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</si>
  <si>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</si>
  <si>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</si>
  <si>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</si>
  <si>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</si>
  <si>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</si>
  <si>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</si>
  <si>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</si>
  <si>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</si>
  <si>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</si>
  <si>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</si>
  <si>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</si>
  <si>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</si>
  <si>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</si>
  <si>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</si>
  <si>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</si>
  <si>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</si>
  <si>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</si>
  <si>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</si>
  <si>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</si>
  <si>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</si>
  <si>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</si>
  <si>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</si>
  <si>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</si>
  <si>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</si>
  <si>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</si>
  <si>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</si>
  <si>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</si>
  <si>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</si>
  <si>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</si>
  <si>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</si>
  <si>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</si>
  <si>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</si>
  <si>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</si>
  <si>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</si>
  <si>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</si>
  <si>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</si>
  <si>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</si>
  <si>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</si>
  <si>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</si>
  <si>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</si>
  <si>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</si>
  <si>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</si>
  <si>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</si>
  <si>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</si>
  <si>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</si>
  <si>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</si>
  <si>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</si>
  <si>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</si>
  <si>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</si>
  <si>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</si>
  <si>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</si>
  <si>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</si>
  <si>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</si>
  <si>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</si>
  <si>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</si>
  <si>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</si>
  <si>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</si>
  <si>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</si>
  <si>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</si>
  <si>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</si>
  <si>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</si>
  <si>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</si>
  <si>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</si>
  <si>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</si>
  <si>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</si>
  <si>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</si>
  <si>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</si>
  <si>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</si>
  <si>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</si>
  <si>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</si>
  <si>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</si>
  <si>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</si>
  <si>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</si>
  <si>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</si>
  <si>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</si>
  <si>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</si>
  <si>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</si>
  <si>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</si>
  <si>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</si>
  <si>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</si>
  <si>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</si>
  <si>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</si>
  <si>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</si>
  <si>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</si>
  <si>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</si>
  <si>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</si>
  <si>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</si>
  <si>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</si>
  <si>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</si>
  <si>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</si>
  <si>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</si>
  <si>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</si>
  <si>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</si>
  <si>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</si>
  <si>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</si>
  <si>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</si>
  <si>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</si>
  <si>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</si>
  <si>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</si>
  <si>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</si>
  <si>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</si>
  <si>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</si>
  <si>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</si>
  <si>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</si>
  <si>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</si>
  <si>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</si>
  <si>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</si>
  <si>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</si>
  <si>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</si>
  <si>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</si>
  <si>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</si>
  <si>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</si>
  <si>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</si>
  <si>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</si>
  <si>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</si>
  <si>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</si>
  <si>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</si>
  <si>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</si>
  <si>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</si>
  <si>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</si>
  <si>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</si>
  <si>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</si>
  <si>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</si>
  <si>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</si>
  <si>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</si>
  <si>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</si>
  <si>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</si>
  <si>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</si>
  <si>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</si>
  <si>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</si>
  <si>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</si>
  <si>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</si>
  <si>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</si>
  <si>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</si>
  <si>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</si>
  <si>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</si>
  <si>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</si>
  <si>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</si>
  <si>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</si>
  <si>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</si>
  <si>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</si>
  <si>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</si>
  <si>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</si>
  <si>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</si>
  <si>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</si>
  <si>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</si>
  <si>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</si>
  <si>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</si>
  <si>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</si>
  <si>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</si>
  <si>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</si>
  <si>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</si>
  <si>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</si>
  <si>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</si>
  <si>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</si>
  <si>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</si>
  <si>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</si>
  <si>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</si>
  <si>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</si>
  <si>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</si>
  <si>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</si>
  <si>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</si>
  <si>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</si>
  <si>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</si>
  <si>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</si>
  <si>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</si>
  <si>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</si>
  <si>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</si>
  <si>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</si>
  <si>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</si>
  <si>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</si>
  <si>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</si>
  <si>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</si>
  <si>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</si>
  <si>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</si>
  <si>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</si>
  <si>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</si>
  <si>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</si>
  <si>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</si>
  <si>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</si>
  <si>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</si>
  <si>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</si>
  <si>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</si>
  <si>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</si>
  <si>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</si>
  <si>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</si>
  <si>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</si>
  <si>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</si>
  <si>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</si>
  <si>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</si>
  <si>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</si>
  <si>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</si>
  <si>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</si>
  <si>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</si>
  <si>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</si>
  <si>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</si>
  <si>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</si>
  <si>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</si>
  <si>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</si>
  <si>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</si>
  <si>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</si>
  <si>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</si>
  <si>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</si>
  <si>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</si>
  <si>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</si>
  <si>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</si>
  <si>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</si>
  <si>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</si>
  <si>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</si>
  <si>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</si>
  <si>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</si>
  <si>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</si>
  <si>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</si>
  <si>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</si>
  <si>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</si>
  <si>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</si>
  <si>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</si>
  <si>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</si>
  <si>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</si>
  <si>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</si>
  <si>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</si>
  <si>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</si>
  <si>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</si>
  <si>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</si>
  <si>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</si>
  <si>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</si>
  <si>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</si>
  <si>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</si>
  <si>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</si>
  <si>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</si>
  <si>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</si>
  <si>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</si>
  <si>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</si>
  <si>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</si>
  <si>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</si>
  <si>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</si>
  <si>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</si>
  <si>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</si>
  <si>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</si>
  <si>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</si>
  <si>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</si>
  <si>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</si>
  <si>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</si>
  <si>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</si>
  <si>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</si>
  <si>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</si>
  <si>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</si>
  <si>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</si>
  <si>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</si>
  <si>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</si>
  <si>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</si>
  <si>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</si>
  <si>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</si>
  <si>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</si>
  <si>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</si>
  <si>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</si>
  <si>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</si>
  <si>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</si>
  <si>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</si>
  <si>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</si>
  <si>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</si>
  <si>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</si>
  <si>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</si>
  <si>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</si>
  <si>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</si>
  <si>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</si>
  <si>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</si>
  <si>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</si>
  <si>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</si>
  <si>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</si>
  <si>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</si>
  <si>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</si>
  <si>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</si>
  <si>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</si>
  <si>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</si>
  <si>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</si>
  <si>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</si>
  <si>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</si>
  <si>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</si>
  <si>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</si>
  <si>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</si>
  <si>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</si>
  <si>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</si>
  <si>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</si>
  <si>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</si>
  <si>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</si>
  <si>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</si>
  <si>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</si>
  <si>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</si>
  <si>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</si>
  <si>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</si>
  <si>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</si>
  <si>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</si>
  <si>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</si>
  <si>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</si>
  <si>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</si>
  <si>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</si>
  <si>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</si>
  <si>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</si>
  <si>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</si>
  <si>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</si>
  <si>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</si>
  <si>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</si>
  <si>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</si>
  <si>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</si>
  <si>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</si>
  <si>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</si>
  <si>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</si>
  <si>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</si>
  <si>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</si>
  <si>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</si>
  <si>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</si>
  <si>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</si>
  <si>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</si>
  <si>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</si>
  <si>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</si>
  <si>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</si>
  <si>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</si>
  <si>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</si>
  <si>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</si>
  <si>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</si>
  <si>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</si>
  <si>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</si>
  <si>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</si>
  <si>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</si>
  <si>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</si>
  <si>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</si>
  <si>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</si>
  <si>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</si>
  <si>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</si>
  <si>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</si>
  <si>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</si>
  <si>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</si>
  <si>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</si>
  <si>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</si>
  <si>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</si>
  <si>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</si>
  <si>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</si>
  <si>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</si>
  <si>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</si>
  <si>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</si>
  <si>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</si>
  <si>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</si>
  <si>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</si>
  <si>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</si>
  <si>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</si>
  <si>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</si>
  <si>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</si>
  <si>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</si>
  <si>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</si>
  <si>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</si>
  <si>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</si>
  <si>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</si>
  <si>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</si>
  <si>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</si>
  <si>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</si>
  <si>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</si>
  <si>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</si>
  <si>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</si>
  <si>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</si>
  <si>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</si>
  <si>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</si>
  <si>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</si>
  <si>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</si>
  <si>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</si>
  <si>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</si>
  <si>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</si>
  <si>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</si>
  <si>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</si>
  <si>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</si>
  <si>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</si>
  <si>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</si>
  <si>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</si>
  <si>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</si>
  <si>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</si>
  <si>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</si>
  <si>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</si>
  <si>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</si>
  <si>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</si>
  <si>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</si>
  <si>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</si>
  <si>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</si>
  <si>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</si>
  <si>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</si>
  <si>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</si>
  <si>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</si>
  <si>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</si>
  <si>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</si>
  <si>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</si>
  <si>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</si>
  <si>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</si>
  <si>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</si>
  <si>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</si>
  <si>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</si>
  <si>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</si>
  <si>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</si>
  <si>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</si>
  <si>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</si>
  <si>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</si>
  <si>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</si>
  <si>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</si>
  <si>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</si>
  <si>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</si>
  <si>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</si>
  <si>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</si>
  <si>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</si>
  <si>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</si>
  <si>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</si>
  <si>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</si>
  <si>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</si>
  <si>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</si>
  <si>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</si>
  <si>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</si>
  <si>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</si>
  <si>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</si>
  <si>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</si>
  <si>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</si>
  <si>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</si>
  <si>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</si>
  <si>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</si>
  <si>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</si>
  <si>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</si>
  <si>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</si>
  <si>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</si>
  <si>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</si>
  <si>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</si>
  <si>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</si>
  <si>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</si>
  <si>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</si>
  <si>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</si>
  <si>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</si>
  <si>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</si>
  <si>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</si>
  <si>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</si>
  <si>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</si>
  <si>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</si>
  <si>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</si>
  <si>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</si>
  <si>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</si>
  <si>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</si>
  <si>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</si>
  <si>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</si>
  <si>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</si>
  <si>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</si>
  <si>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</si>
  <si>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</si>
  <si>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</si>
  <si>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</si>
  <si>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</si>
  <si>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</si>
  <si>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</si>
  <si>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</si>
  <si>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</si>
  <si>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</si>
  <si>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</si>
  <si>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</si>
  <si>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</si>
  <si>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</si>
  <si>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</si>
  <si>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</si>
  <si>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</si>
  <si>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</si>
  <si>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</si>
  <si>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</si>
  <si>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</si>
  <si>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</si>
  <si>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</si>
  <si>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</si>
  <si>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</si>
  <si>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</si>
  <si>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</si>
  <si>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</si>
  <si>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</si>
  <si>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</si>
  <si>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</si>
  <si>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</si>
  <si>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</si>
  <si>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</si>
  <si>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</si>
  <si>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</si>
  <si>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</si>
  <si>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</si>
  <si>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</si>
  <si>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</si>
  <si>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</si>
  <si>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</si>
  <si>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</si>
  <si>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</si>
  <si>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</si>
  <si>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</si>
  <si>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</si>
  <si>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</si>
  <si>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</si>
  <si>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</si>
  <si>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</si>
  <si>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</si>
  <si>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</si>
  <si>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</si>
  <si>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</si>
  <si>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</si>
  <si>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</si>
  <si>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</si>
  <si>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</si>
  <si>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</si>
  <si>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</si>
  <si>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</si>
  <si>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</si>
  <si>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</si>
  <si>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</si>
  <si>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</si>
  <si>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</si>
  <si>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</si>
  <si>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</si>
  <si>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</si>
  <si>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</si>
  <si>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</si>
  <si>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</si>
  <si>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</si>
  <si>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</si>
  <si>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</si>
  <si>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</si>
  <si>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</si>
  <si>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</si>
  <si>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</si>
  <si>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</si>
  <si>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</si>
  <si>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</si>
  <si>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</si>
  <si>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</si>
  <si>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</si>
  <si>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</si>
  <si>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</si>
  <si>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</si>
  <si>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</si>
  <si>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</si>
  <si>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</si>
  <si>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</si>
  <si>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</si>
  <si>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</si>
  <si>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</si>
  <si>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</si>
  <si>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</si>
  <si>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</si>
  <si>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</si>
  <si>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</si>
  <si>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</si>
  <si>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</si>
  <si>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</si>
  <si>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</si>
  <si>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</si>
  <si>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</si>
  <si>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</si>
  <si>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</si>
  <si>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</si>
  <si>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</si>
  <si>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</si>
  <si>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</si>
  <si>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</si>
  <si>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</si>
  <si>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</si>
  <si>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</si>
  <si>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</si>
  <si>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</si>
  <si>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</si>
  <si>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</si>
  <si>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</si>
  <si>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</si>
  <si>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</si>
  <si>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</si>
  <si>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</si>
  <si>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</si>
  <si>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</si>
  <si>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</si>
  <si>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</si>
  <si>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</si>
  <si>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</si>
  <si>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</si>
  <si>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</si>
  <si>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</si>
  <si>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</si>
  <si>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</si>
  <si>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</si>
  <si>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</si>
  <si>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</si>
  <si>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</si>
  <si>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</si>
  <si>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</si>
  <si>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</si>
  <si>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</si>
  <si>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</si>
  <si>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</si>
  <si>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</si>
  <si>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</si>
  <si>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</si>
  <si>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</si>
  <si>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</si>
  <si>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</si>
  <si>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</si>
  <si>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</si>
  <si>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</si>
  <si>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</si>
  <si>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</si>
  <si>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</si>
  <si>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</si>
  <si>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</si>
  <si>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</si>
  <si>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</si>
  <si>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</si>
  <si>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</si>
  <si>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</si>
  <si>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</si>
  <si>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</si>
  <si>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</si>
  <si>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</si>
  <si>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</si>
  <si>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</si>
  <si>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</si>
  <si>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</si>
  <si>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</si>
  <si>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</si>
  <si>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</si>
  <si>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</si>
  <si>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</si>
  <si>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</si>
  <si>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</si>
  <si>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</si>
  <si>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</si>
  <si>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</si>
  <si>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</si>
  <si>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</si>
  <si>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</si>
  <si>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</si>
  <si>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</si>
  <si>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</si>
  <si>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</si>
  <si>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</si>
  <si>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</si>
  <si>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</si>
  <si>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</si>
  <si>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</si>
  <si>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</si>
  <si>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</si>
  <si>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</si>
  <si>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</si>
  <si>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</si>
  <si>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</si>
  <si>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</si>
  <si>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</si>
  <si>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</si>
  <si>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</si>
  <si>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</si>
  <si>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</si>
  <si>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</si>
  <si>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</si>
  <si>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</si>
  <si>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</si>
  <si>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</si>
  <si>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</si>
  <si>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</si>
  <si>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</si>
  <si>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</si>
  <si>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</si>
  <si>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</si>
  <si>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</si>
  <si>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</si>
  <si>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</si>
  <si>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</si>
  <si>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</si>
  <si>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</si>
  <si>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</si>
  <si>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</si>
  <si>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</si>
  <si>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</si>
  <si>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</si>
  <si>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</si>
  <si>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</si>
  <si>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</si>
  <si>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</si>
  <si>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</si>
  <si>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</si>
  <si>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</si>
  <si>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</si>
  <si>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</si>
  <si>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</si>
  <si>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</si>
  <si>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</si>
  <si>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</si>
  <si>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</si>
  <si>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</si>
  <si>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</si>
  <si>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</si>
  <si>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</si>
  <si>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</si>
  <si>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</si>
  <si>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</si>
  <si>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</si>
  <si>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</si>
  <si>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</si>
  <si>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</si>
  <si>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</si>
  <si>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</si>
  <si>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</si>
  <si>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</si>
  <si>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</si>
  <si>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</si>
  <si>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</si>
  <si>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</si>
  <si>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</si>
  <si>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</si>
  <si>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</si>
  <si>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</si>
  <si>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</si>
  <si>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</si>
  <si>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</si>
  <si>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</si>
  <si>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</si>
  <si>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</si>
  <si>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</si>
  <si>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</si>
  <si>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</si>
  <si>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</si>
  <si>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</si>
  <si>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</si>
  <si>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</si>
  <si>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</si>
  <si>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</si>
  <si>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</si>
  <si>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</si>
  <si>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</si>
  <si>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</si>
  <si>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</si>
  <si>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</si>
  <si>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</si>
  <si>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</si>
  <si>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</si>
  <si>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</si>
  <si>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</si>
  <si>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</si>
  <si>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</si>
  <si>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</si>
  <si>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</si>
  <si>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</si>
  <si>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</si>
  <si>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</si>
  <si>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</si>
  <si>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</si>
  <si>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</si>
  <si>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</si>
  <si>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</si>
  <si>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</si>
  <si>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</si>
  <si>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</si>
  <si>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</si>
  <si>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</si>
  <si>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</si>
  <si>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</si>
  <si>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</si>
  <si>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</si>
  <si>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</si>
  <si>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</si>
  <si>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</si>
  <si>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</si>
  <si>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</si>
  <si>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</si>
  <si>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</si>
  <si>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</si>
  <si>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</si>
  <si>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</si>
  <si>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</si>
  <si>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</si>
  <si>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</si>
  <si>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</si>
  <si>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</si>
  <si>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</si>
  <si>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</si>
  <si>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</si>
  <si>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</si>
  <si>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</si>
  <si>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</si>
  <si>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</si>
  <si>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</si>
  <si>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</si>
  <si>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</si>
  <si>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</si>
  <si>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</si>
  <si>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</si>
  <si>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</si>
  <si>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</si>
  <si>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</si>
  <si>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</si>
  <si>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</si>
  <si>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</si>
  <si>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</si>
  <si>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</si>
  <si>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</si>
  <si>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</si>
  <si>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</si>
  <si>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</si>
  <si>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</si>
  <si>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</si>
  <si>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</si>
  <si>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</si>
  <si>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</si>
  <si>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</si>
  <si>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</si>
  <si>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</si>
  <si>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</si>
  <si>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</si>
  <si>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</si>
  <si>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</si>
  <si>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</si>
  <si>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</si>
  <si>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</si>
  <si>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</si>
  <si>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</si>
  <si>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</si>
  <si>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</si>
  <si>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</si>
  <si>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</si>
  <si>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</si>
  <si>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</si>
  <si>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</si>
  <si>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</si>
  <si>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</si>
  <si>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</si>
  <si>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</si>
  <si>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</si>
  <si>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</si>
  <si>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</si>
  <si>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</si>
  <si>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</si>
  <si>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</si>
  <si>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</si>
  <si>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</si>
  <si>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</si>
  <si>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</si>
  <si>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</si>
  <si>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</si>
  <si>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</si>
  <si>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</si>
  <si>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</si>
  <si>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</si>
  <si>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</si>
  <si>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</si>
  <si>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</si>
  <si>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</si>
  <si>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</si>
  <si>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</si>
  <si>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</si>
  <si>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</si>
  <si>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</si>
  <si>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</si>
  <si>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</si>
  <si>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</si>
  <si>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</si>
  <si>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</si>
  <si>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</si>
  <si>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</si>
  <si>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</si>
  <si>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</si>
  <si>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</si>
  <si>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</si>
  <si>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</si>
  <si>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</si>
  <si>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</si>
  <si>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</si>
  <si>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</si>
  <si>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</si>
  <si>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</si>
  <si>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</si>
  <si>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</si>
  <si>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</si>
  <si>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</si>
  <si>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</si>
  <si>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</si>
  <si>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</si>
  <si>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</si>
  <si>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</si>
  <si>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</si>
  <si>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</si>
  <si>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</si>
  <si>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</si>
  <si>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</si>
  <si>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</si>
  <si>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</si>
  <si>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</si>
  <si>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</si>
  <si>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</si>
  <si>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</si>
  <si>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</si>
  <si>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</si>
  <si>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</si>
  <si>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</si>
  <si>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</si>
  <si>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</si>
  <si>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</si>
  <si>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</si>
  <si>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</si>
  <si>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</si>
  <si>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</si>
  <si>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</si>
  <si>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</si>
  <si>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</si>
  <si>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</si>
  <si>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</si>
  <si>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</si>
  <si>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</si>
  <si>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</si>
  <si>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</si>
  <si>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</si>
  <si>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</si>
  <si>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</si>
  <si>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</si>
  <si>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</si>
  <si>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</si>
  <si>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</si>
  <si>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</si>
  <si>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</si>
  <si>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</si>
  <si>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</si>
  <si>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</si>
  <si>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</si>
  <si>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</si>
  <si>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</si>
  <si>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</si>
  <si>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</si>
  <si>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</si>
  <si>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</si>
  <si>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</si>
  <si>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</si>
  <si>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</si>
  <si>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</si>
  <si>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</si>
  <si>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</si>
  <si>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</si>
  <si>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</si>
  <si>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</si>
  <si>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</si>
  <si>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</si>
  <si>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</si>
  <si>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</si>
  <si>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</si>
  <si>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</si>
  <si>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</si>
  <si>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</si>
  <si>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</si>
  <si>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</si>
  <si>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</si>
  <si>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</si>
  <si>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</si>
  <si>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</si>
  <si>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</si>
  <si>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</si>
  <si>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</si>
  <si>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</si>
  <si>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</si>
  <si>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</si>
  <si>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</si>
  <si>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</si>
  <si>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</si>
  <si>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</si>
  <si>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</si>
  <si>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</si>
  <si>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</si>
  <si>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</si>
  <si>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</si>
  <si>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</si>
  <si>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</si>
  <si>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</si>
  <si>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</si>
  <si>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</si>
  <si>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</si>
  <si>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</si>
  <si>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</si>
  <si>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</si>
  <si>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</si>
  <si>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</si>
  <si>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</si>
  <si>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</si>
  <si>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</si>
  <si>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</si>
  <si>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</si>
  <si>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</si>
  <si>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</si>
  <si>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</si>
  <si>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</si>
  <si>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</si>
  <si>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</si>
  <si>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</si>
  <si>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</si>
  <si>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</si>
  <si>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</si>
  <si>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</si>
  <si>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</si>
  <si>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</si>
  <si>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</si>
  <si>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</si>
  <si>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</si>
  <si>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</si>
  <si>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</si>
  <si>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</si>
  <si>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</si>
  <si>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</si>
  <si>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</si>
  <si>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</si>
  <si>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</si>
  <si>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</si>
  <si>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</si>
  <si>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</si>
  <si>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</si>
  <si>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</si>
  <si>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</si>
  <si>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</si>
  <si>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</si>
  <si>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</si>
  <si>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</si>
  <si>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</si>
  <si>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</si>
  <si>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</si>
  <si>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</si>
  <si>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</si>
  <si>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</si>
  <si>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</si>
  <si>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</si>
  <si>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</si>
  <si>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</si>
  <si>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</si>
  <si>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</si>
  <si>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</si>
  <si>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</si>
  <si>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</si>
  <si>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</si>
  <si>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</si>
  <si>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</si>
  <si>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</si>
  <si>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</si>
  <si>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</si>
  <si>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</si>
  <si>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</si>
  <si>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</si>
  <si>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</si>
  <si>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</si>
  <si>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</si>
  <si>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</si>
  <si>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</si>
  <si>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</si>
  <si>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</si>
  <si>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</si>
  <si>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</si>
  <si>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</si>
  <si>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</si>
  <si>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</si>
  <si>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</si>
  <si>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</si>
  <si>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</si>
  <si>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</si>
  <si>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</si>
  <si>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</si>
  <si>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</si>
  <si>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</si>
  <si>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</si>
  <si>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</si>
  <si>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</si>
  <si>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</si>
  <si>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</si>
  <si>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</si>
  <si>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</si>
  <si>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</si>
  <si>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</si>
  <si>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</si>
  <si>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</si>
  <si>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</si>
  <si>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</si>
  <si>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</si>
  <si>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</si>
  <si>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</si>
  <si>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</si>
  <si>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</si>
  <si>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</si>
  <si>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</si>
  <si>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</si>
  <si>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</si>
  <si>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</si>
  <si>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</si>
  <si>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</si>
  <si>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</si>
  <si>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</si>
  <si>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</si>
  <si>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</si>
  <si>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</si>
  <si>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</si>
  <si>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</si>
  <si>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</si>
  <si>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</si>
  <si>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</si>
  <si>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</si>
  <si>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</si>
  <si>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</si>
  <si>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</si>
  <si>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</si>
  <si>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</si>
  <si>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</si>
  <si>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</si>
  <si>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</si>
  <si>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</si>
  <si>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</si>
  <si>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</si>
  <si>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</si>
  <si>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</si>
  <si>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</si>
  <si>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</si>
  <si>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</si>
  <si>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</si>
  <si>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</si>
  <si>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</si>
  <si>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</si>
  <si>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</si>
  <si>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</si>
  <si>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</si>
  <si>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</si>
  <si>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</si>
  <si>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</si>
  <si>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</si>
  <si>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</si>
  <si>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</si>
  <si>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</si>
  <si>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</si>
  <si>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</si>
  <si>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</si>
  <si>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</si>
  <si>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</si>
  <si>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</si>
  <si>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</si>
  <si>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</si>
  <si>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</si>
  <si>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</si>
  <si>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</si>
  <si>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</si>
  <si>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</si>
  <si>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</si>
  <si>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</si>
  <si>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</si>
  <si>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</si>
  <si>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</si>
  <si>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</si>
  <si>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</si>
  <si>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</si>
  <si>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</si>
  <si>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</si>
  <si>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</si>
  <si>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</si>
  <si>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</si>
  <si>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</si>
  <si>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</si>
  <si>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</si>
  <si>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</si>
  <si>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</si>
  <si>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</si>
  <si>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</si>
  <si>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</si>
  <si>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</si>
  <si>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</si>
  <si>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</si>
  <si>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</si>
  <si>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</si>
  <si>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</si>
  <si>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</si>
  <si>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</si>
  <si>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</si>
  <si>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</si>
  <si>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</si>
  <si>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</si>
  <si>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</si>
  <si>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</si>
  <si>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</si>
  <si>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</si>
  <si>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</si>
  <si>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</si>
  <si>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</si>
  <si>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</si>
  <si>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</si>
  <si>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</si>
  <si>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</si>
  <si>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</si>
  <si>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</si>
  <si>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</si>
  <si>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</si>
  <si>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</si>
  <si>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</si>
  <si>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</si>
  <si>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</si>
  <si>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</si>
  <si>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</si>
  <si>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</si>
  <si>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</si>
  <si>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</si>
  <si>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</si>
  <si>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</si>
  <si>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</si>
  <si>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</si>
  <si>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</si>
  <si>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</si>
  <si>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</si>
  <si>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</si>
  <si>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</si>
  <si>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</si>
  <si>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</si>
  <si>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</si>
  <si>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</si>
  <si>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</si>
  <si>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</si>
  <si>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</si>
  <si>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</si>
  <si>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</si>
  <si>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</si>
  <si>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</si>
  <si>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</si>
  <si>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</si>
  <si>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</si>
  <si>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</si>
  <si>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</si>
  <si>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</si>
  <si>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</si>
  <si>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</si>
  <si>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</si>
  <si>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</si>
  <si>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</si>
  <si>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</si>
  <si>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</si>
  <si>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</si>
  <si>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</si>
  <si>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</si>
  <si>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</si>
  <si>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</si>
  <si>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</si>
  <si>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</si>
  <si>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</si>
  <si>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</si>
  <si>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</si>
  <si>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</si>
  <si>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</si>
  <si>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</si>
  <si>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</si>
  <si>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</si>
  <si>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</si>
  <si>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</si>
  <si>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</si>
  <si>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</si>
  <si>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</si>
  <si>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</si>
  <si>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</si>
  <si>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</si>
  <si>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</si>
  <si>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</si>
  <si>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</si>
  <si>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</si>
  <si>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</si>
  <si>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</si>
  <si>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</si>
  <si>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</si>
  <si>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</si>
  <si>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</si>
  <si>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</si>
  <si>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</si>
  <si>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</si>
  <si>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</si>
  <si>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</si>
  <si>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</si>
  <si>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</si>
  <si>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</si>
  <si>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</si>
  <si>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</si>
  <si>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</si>
  <si>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</si>
  <si>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</si>
  <si>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</si>
  <si>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</si>
  <si>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</si>
  <si>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</si>
  <si>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</si>
  <si>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</si>
  <si>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</si>
  <si>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</si>
  <si>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</si>
  <si>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</si>
  <si>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</si>
  <si>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</si>
  <si>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</si>
  <si>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</si>
  <si>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</si>
  <si>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</si>
  <si>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</si>
  <si>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</si>
  <si>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</si>
  <si>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</si>
  <si>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</si>
  <si>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</si>
  <si>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</si>
  <si>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</si>
  <si>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</si>
  <si>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</si>
  <si>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</si>
  <si>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</si>
  <si>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</si>
  <si>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</si>
  <si>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</si>
  <si>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</si>
  <si>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</si>
  <si>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</si>
  <si>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</si>
  <si>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</si>
  <si>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</si>
  <si>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</si>
  <si>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</si>
  <si>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</si>
  <si>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</si>
  <si>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</si>
  <si>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</si>
  <si>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</si>
  <si>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</si>
  <si>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</si>
  <si>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</si>
  <si>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</si>
  <si>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</si>
  <si>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</si>
  <si>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</si>
  <si>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</si>
  <si>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</si>
  <si>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</si>
  <si>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</si>
  <si>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</si>
  <si>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</si>
  <si>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</si>
  <si>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</si>
  <si>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</si>
  <si>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</si>
  <si>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</si>
  <si>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</si>
  <si>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</si>
  <si>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</si>
  <si>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</si>
  <si>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</si>
  <si>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</si>
  <si>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</si>
  <si>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</si>
  <si>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</si>
  <si>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</si>
  <si>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</si>
  <si>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</si>
  <si>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</si>
  <si>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</si>
  <si>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</si>
  <si>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</si>
  <si>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</si>
  <si>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</si>
  <si>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</si>
  <si>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</si>
  <si>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</si>
  <si>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</si>
  <si>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</si>
  <si>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</si>
  <si>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</si>
  <si>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</si>
  <si>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</si>
  <si>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</si>
  <si>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</si>
  <si>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</si>
  <si>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</si>
  <si>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</si>
  <si>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</si>
  <si>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</si>
  <si>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</si>
  <si>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</si>
  <si>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</si>
  <si>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</si>
  <si>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</si>
  <si>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</si>
  <si>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</si>
  <si>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</si>
  <si>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</si>
  <si>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</si>
  <si>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</si>
  <si>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</si>
  <si>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</si>
  <si>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</si>
  <si>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</si>
  <si>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</si>
  <si>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</si>
  <si>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</si>
  <si>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</si>
  <si>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</si>
  <si>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</si>
  <si>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</si>
  <si>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</si>
  <si>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</si>
  <si>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</si>
  <si>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</si>
  <si>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</si>
  <si>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</si>
  <si>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</si>
  <si>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</si>
  <si>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</si>
  <si>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</si>
  <si>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</si>
  <si>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</si>
  <si>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</si>
  <si>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</si>
  <si>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</si>
  <si>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</si>
  <si>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</si>
  <si>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</si>
  <si>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</si>
  <si>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</si>
  <si>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</si>
  <si>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</si>
  <si>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</si>
  <si>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</si>
  <si>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</si>
  <si>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</si>
  <si>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</si>
  <si>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</si>
  <si>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</si>
  <si>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</si>
  <si>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</si>
  <si>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</si>
  <si>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</si>
  <si>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</si>
  <si>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</si>
  <si>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</si>
  <si>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</si>
  <si>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</si>
  <si>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</si>
  <si>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</si>
  <si>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</si>
  <si>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</si>
  <si>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</si>
  <si>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</si>
  <si>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</si>
  <si>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</si>
  <si>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</si>
  <si>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</si>
  <si>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</si>
  <si>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</si>
  <si>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</si>
  <si>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</si>
  <si>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</si>
  <si>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</si>
  <si>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</si>
  <si>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</si>
  <si>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</si>
  <si>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</si>
  <si>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</si>
  <si>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</si>
  <si>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</si>
  <si>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</si>
  <si>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</si>
  <si>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</si>
  <si>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</si>
  <si>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</si>
  <si>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</si>
  <si>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</si>
  <si>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</si>
  <si>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</si>
  <si>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</si>
  <si>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</si>
  <si>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</si>
  <si>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</si>
  <si>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</si>
  <si>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</si>
  <si>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</si>
  <si>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</si>
  <si>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</si>
  <si>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</si>
  <si>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</si>
  <si>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</si>
  <si>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</si>
  <si>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</si>
  <si>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</si>
  <si>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</si>
  <si>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</si>
  <si>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</si>
  <si>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</si>
  <si>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</si>
  <si>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</si>
  <si>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</si>
  <si>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</si>
  <si>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</si>
  <si>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</si>
  <si>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</si>
  <si>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</si>
  <si>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</si>
  <si>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</si>
  <si>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</si>
  <si>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</si>
  <si>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</si>
  <si>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</si>
  <si>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</si>
  <si>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</si>
  <si>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</si>
  <si>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</si>
  <si>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</si>
  <si>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</si>
  <si>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</si>
  <si>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</si>
  <si>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</si>
  <si>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</si>
  <si>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</si>
  <si>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</si>
  <si>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</si>
  <si>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</si>
  <si>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</si>
  <si>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</si>
  <si>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</si>
  <si>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</si>
  <si>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</si>
  <si>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</si>
  <si>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</si>
  <si>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</si>
  <si>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</si>
  <si>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</si>
  <si>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</si>
  <si>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</si>
  <si>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</si>
  <si>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</si>
  <si>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</si>
  <si>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</si>
  <si>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</si>
  <si>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</si>
  <si>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</si>
  <si>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</si>
  <si>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</si>
  <si>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</si>
  <si>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</si>
  <si>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</si>
  <si>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</si>
  <si>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</si>
  <si>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</si>
  <si>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</si>
  <si>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</si>
  <si>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</si>
  <si>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</si>
  <si>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</si>
  <si>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</si>
  <si>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</si>
  <si>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</si>
  <si>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</si>
  <si>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</si>
  <si>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</si>
  <si>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</si>
  <si>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</si>
  <si>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</si>
  <si>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</si>
  <si>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</si>
  <si>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</si>
  <si>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</si>
  <si>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</si>
  <si>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</si>
  <si>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</si>
  <si>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</si>
  <si>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</si>
  <si>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</si>
  <si>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</si>
  <si>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</si>
  <si>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</si>
  <si>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</si>
  <si>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</si>
  <si>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</si>
  <si>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</si>
  <si>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</si>
  <si>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</si>
  <si>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</si>
  <si>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</si>
  <si>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</si>
  <si>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</si>
  <si>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</si>
  <si>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</si>
  <si>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</si>
  <si>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</si>
  <si>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</si>
  <si>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</si>
  <si>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</si>
  <si>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</si>
  <si>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</si>
  <si>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</si>
  <si>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</si>
  <si>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</si>
  <si>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</si>
  <si>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</si>
  <si>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</si>
  <si>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</si>
  <si>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</si>
  <si>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</si>
  <si>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</si>
  <si>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</si>
  <si>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</si>
  <si>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</si>
  <si>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</si>
  <si>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</si>
  <si>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</si>
  <si>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</si>
  <si>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</si>
  <si>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</si>
  <si>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</si>
  <si>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</si>
  <si>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</si>
  <si>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</si>
  <si>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</si>
  <si>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</si>
  <si>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</si>
  <si>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</si>
  <si>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</si>
  <si>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</si>
  <si>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</si>
  <si>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</si>
  <si>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</si>
  <si>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</si>
  <si>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</si>
  <si>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</si>
  <si>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</si>
  <si>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</si>
  <si>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</si>
  <si>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</si>
  <si>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</si>
  <si>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</si>
  <si>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</si>
  <si>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</si>
  <si>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</si>
  <si>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</si>
  <si>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</si>
  <si>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</si>
  <si>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</si>
  <si>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</si>
  <si>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</si>
  <si>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</si>
  <si>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</si>
  <si>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</si>
  <si>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</si>
  <si>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</si>
  <si>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</si>
  <si>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</si>
  <si>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</si>
  <si>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</si>
  <si>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</si>
  <si>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</si>
  <si>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</si>
  <si>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</si>
  <si>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</si>
  <si>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</si>
  <si>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</si>
  <si>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</si>
  <si>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</si>
  <si>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</si>
  <si>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</si>
  <si>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</si>
  <si>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</si>
  <si>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</si>
  <si>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</si>
  <si>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</si>
  <si>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</si>
  <si>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</si>
  <si>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</si>
  <si>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</si>
  <si>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</si>
  <si>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</si>
  <si>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</si>
  <si>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</si>
  <si>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</si>
  <si>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</si>
  <si>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</si>
  <si>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</si>
  <si>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</si>
  <si>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</si>
  <si>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</si>
  <si>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</si>
  <si>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</si>
  <si>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</si>
  <si>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</si>
  <si>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</si>
  <si>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</si>
  <si>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</si>
  <si>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</si>
  <si>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</si>
  <si>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</si>
  <si>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</si>
  <si>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</si>
  <si>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</si>
  <si>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</si>
  <si>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</si>
  <si>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</si>
  <si>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</si>
  <si>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</si>
  <si>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</si>
  <si>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</si>
  <si>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</si>
  <si>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</si>
  <si>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</si>
  <si>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</si>
  <si>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</si>
  <si>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</si>
  <si>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</si>
  <si>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</si>
  <si>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</si>
  <si>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</si>
  <si>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</si>
  <si>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</si>
  <si>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</si>
  <si>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</si>
  <si>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</si>
  <si>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</si>
  <si>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</si>
  <si>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</si>
  <si>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</si>
  <si>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</si>
  <si>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</si>
  <si>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</si>
  <si>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</si>
  <si>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</si>
  <si>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</si>
  <si>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</si>
  <si>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</si>
  <si>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</si>
  <si>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</si>
  <si>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</si>
  <si>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</si>
  <si>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</si>
  <si>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</si>
  <si>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</si>
  <si>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</si>
  <si>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</si>
  <si>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</si>
  <si>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</si>
  <si>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</si>
  <si>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</si>
  <si>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</si>
  <si>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</si>
  <si>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</si>
  <si>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</si>
  <si>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</si>
  <si>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</si>
  <si>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</si>
  <si>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</si>
  <si>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</si>
  <si>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</si>
  <si>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</si>
  <si>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</si>
  <si>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</si>
  <si>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</si>
  <si>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</si>
  <si>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</si>
  <si>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</si>
  <si>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</si>
  <si>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</si>
  <si>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</si>
  <si>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</si>
  <si>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</si>
  <si>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</si>
  <si>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</si>
  <si>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</si>
  <si>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</si>
  <si>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</si>
  <si>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</si>
  <si>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</si>
  <si>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</si>
  <si>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</si>
  <si>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</si>
  <si>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</si>
  <si>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</si>
  <si>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</si>
  <si>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</si>
  <si>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</si>
  <si>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</si>
  <si>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</si>
  <si>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</si>
  <si>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</si>
  <si>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</si>
  <si>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</si>
  <si>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</si>
  <si>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</si>
  <si>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</si>
  <si>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</si>
  <si>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</si>
  <si>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</si>
  <si>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</si>
  <si>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</si>
  <si>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</si>
  <si>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</si>
  <si>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</si>
  <si>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</si>
  <si>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</si>
  <si>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</si>
  <si>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</si>
  <si>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</si>
  <si>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</si>
  <si>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</si>
  <si>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</si>
  <si>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</si>
  <si>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</si>
  <si>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</si>
  <si>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</si>
  <si>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</si>
  <si>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</si>
  <si>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</si>
  <si>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</si>
  <si>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</si>
  <si>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</si>
  <si>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</si>
  <si>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</si>
  <si>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</si>
  <si>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</si>
  <si>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</si>
  <si>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</si>
  <si>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</si>
  <si>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</si>
  <si>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</si>
  <si>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</si>
  <si>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</si>
  <si>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</si>
  <si>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</si>
  <si>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</si>
  <si>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</si>
  <si>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</si>
  <si>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</si>
  <si>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</si>
  <si>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</si>
  <si>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</si>
  <si>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</si>
  <si>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</si>
  <si>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</si>
  <si>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</si>
  <si>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</si>
  <si>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</si>
  <si>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</si>
  <si>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</si>
  <si>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</si>
  <si>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</si>
  <si>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</si>
  <si>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</si>
  <si>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</si>
  <si>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</si>
  <si>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</si>
  <si>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</si>
  <si>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</si>
  <si>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</si>
  <si>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</si>
  <si>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</si>
  <si>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</si>
  <si>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</si>
  <si>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</si>
  <si>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</si>
  <si>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</si>
  <si>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</si>
  <si>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</si>
  <si>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</si>
  <si>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</si>
  <si>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</si>
  <si>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</si>
  <si>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</si>
  <si>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</si>
  <si>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</si>
  <si>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</si>
  <si>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</si>
  <si>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</si>
  <si>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</si>
  <si>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</si>
  <si>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</si>
  <si>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</si>
  <si>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</si>
  <si>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</si>
  <si>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</si>
  <si>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</si>
  <si>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</si>
  <si>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</si>
  <si>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</si>
  <si>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</si>
  <si>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</si>
  <si>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</si>
  <si>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</si>
  <si>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</si>
  <si>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</si>
  <si>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</si>
  <si>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</si>
  <si>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</si>
  <si>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</si>
  <si>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</si>
  <si>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</si>
  <si>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</si>
  <si>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</si>
  <si>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</si>
  <si>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</si>
  <si>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</si>
  <si>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</si>
  <si>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</si>
  <si>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</si>
  <si>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</si>
  <si>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</si>
  <si>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</si>
  <si>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</si>
  <si>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</si>
  <si>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</si>
  <si>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</si>
  <si>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</si>
  <si>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</si>
  <si>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</si>
  <si>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</si>
  <si>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</si>
  <si>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</si>
  <si>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</si>
  <si>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</si>
  <si>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</si>
  <si>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</si>
  <si>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</si>
  <si>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</si>
  <si>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</si>
  <si>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</si>
  <si>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</si>
  <si>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</si>
  <si>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</si>
  <si>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</si>
  <si>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</si>
  <si>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</si>
  <si>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</si>
  <si>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</si>
  <si>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</si>
  <si>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</si>
  <si>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</si>
  <si>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</si>
  <si>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</si>
  <si>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</si>
  <si>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</si>
  <si>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</si>
  <si>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</si>
  <si>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</si>
  <si>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</si>
  <si>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</si>
  <si>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</si>
  <si>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</si>
  <si>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</si>
  <si>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</si>
  <si>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</si>
  <si>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</si>
  <si>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</si>
  <si>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</si>
  <si>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</si>
  <si>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</si>
  <si>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</si>
  <si>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</si>
  <si>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</si>
  <si>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</si>
  <si>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</si>
  <si>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</si>
  <si>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</si>
  <si>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</si>
  <si>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</si>
  <si>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</si>
  <si>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</si>
  <si>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</si>
  <si>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</si>
  <si>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</si>
  <si>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</si>
  <si>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</si>
  <si>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</si>
  <si>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</si>
  <si>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</si>
  <si>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</si>
  <si>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</si>
  <si>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</si>
  <si>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</si>
  <si>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</si>
  <si>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</si>
  <si>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</si>
  <si>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</si>
  <si>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</si>
  <si>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</si>
  <si>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</si>
  <si>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</si>
  <si>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</si>
  <si>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</si>
  <si>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</si>
  <si>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</si>
  <si>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</si>
  <si>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</si>
  <si>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</si>
  <si>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</si>
  <si>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</si>
  <si>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</si>
  <si>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</si>
  <si>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</si>
  <si>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</si>
  <si>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</si>
  <si>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</si>
  <si>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</si>
  <si>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</si>
  <si>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</si>
  <si>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</si>
  <si>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</si>
  <si>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</si>
  <si>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</si>
  <si>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</si>
  <si>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</si>
  <si>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</si>
  <si>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</si>
  <si>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</si>
  <si>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</si>
  <si>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</si>
  <si>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</si>
  <si>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</si>
  <si>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</si>
  <si>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</si>
  <si>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</si>
  <si>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</si>
  <si>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</si>
  <si>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</si>
  <si>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</si>
  <si>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</si>
  <si>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</si>
  <si>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</si>
  <si>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</si>
  <si>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</si>
  <si>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</si>
  <si>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</si>
  <si>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</si>
  <si>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</si>
  <si>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</si>
  <si>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</si>
  <si>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</si>
  <si>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</si>
  <si>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</si>
  <si>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</si>
  <si>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</si>
  <si>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</si>
  <si>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</si>
  <si>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</si>
  <si>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</si>
  <si>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</si>
  <si>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</si>
  <si>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</si>
  <si>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</si>
  <si>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</si>
  <si>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</si>
  <si>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</si>
  <si>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</si>
  <si>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</si>
  <si>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</si>
  <si>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</si>
  <si>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</si>
  <si>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</si>
  <si>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</si>
  <si>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</si>
  <si>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</si>
  <si>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</si>
  <si>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</si>
  <si>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</si>
  <si>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</si>
  <si>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</si>
  <si>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</si>
  <si>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</si>
  <si>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</si>
  <si>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</si>
  <si>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</si>
  <si>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</si>
  <si>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</si>
  <si>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</si>
  <si>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</si>
  <si>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</si>
  <si>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</si>
  <si>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</si>
  <si>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</si>
  <si>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</si>
  <si>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</si>
  <si>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</si>
  <si>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</si>
  <si>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</si>
  <si>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</si>
  <si>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</si>
  <si>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</si>
  <si>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</si>
  <si>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</si>
  <si>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</si>
  <si>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</si>
  <si>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</si>
  <si>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</si>
  <si>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</si>
  <si>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</si>
  <si>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</si>
  <si>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</si>
  <si>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</si>
  <si>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</si>
  <si>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</si>
  <si>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</si>
  <si>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</si>
  <si>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</si>
  <si>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</si>
  <si>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</si>
  <si>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</si>
  <si>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</si>
  <si>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</si>
  <si>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</si>
  <si>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</si>
  <si>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</si>
  <si>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</si>
  <si>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</si>
  <si>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</si>
  <si>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</si>
  <si>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</si>
  <si>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</si>
  <si>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</si>
  <si>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</si>
  <si>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</si>
  <si>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</si>
  <si>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</si>
  <si>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</si>
  <si>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</si>
  <si>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</si>
  <si>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</si>
  <si>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</si>
  <si>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</si>
  <si>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</si>
  <si>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</si>
  <si>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</si>
  <si>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</si>
  <si>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</si>
  <si>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</si>
  <si>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</si>
  <si>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</si>
  <si>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</si>
  <si>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</si>
  <si>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</si>
  <si>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</si>
  <si>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</si>
  <si>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</si>
  <si>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</si>
  <si>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</si>
  <si>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</si>
  <si>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</si>
  <si>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</si>
  <si>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</si>
  <si>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</si>
  <si>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</si>
  <si>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</si>
  <si>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</si>
  <si>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</si>
  <si>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</si>
  <si>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</si>
  <si>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</si>
  <si>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</si>
  <si>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</si>
  <si>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</si>
  <si>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</si>
  <si>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</si>
  <si>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</si>
  <si>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</si>
  <si>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</si>
  <si>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</si>
  <si>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</si>
  <si>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</si>
  <si>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</si>
  <si>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</si>
  <si>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</si>
  <si>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</si>
  <si>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</si>
  <si>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</si>
  <si>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</si>
  <si>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</si>
  <si>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</si>
  <si>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</si>
  <si>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</si>
  <si>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</si>
  <si>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</si>
  <si>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</si>
  <si>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</si>
  <si>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</si>
  <si>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</si>
  <si>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</si>
  <si>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</si>
  <si>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</si>
  <si>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</si>
  <si>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</si>
  <si>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</si>
  <si>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</si>
  <si>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</si>
  <si>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</si>
  <si>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</si>
  <si>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</si>
  <si>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</si>
  <si>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</si>
  <si>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</si>
  <si>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</si>
  <si>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</si>
  <si>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</si>
  <si>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</si>
  <si>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</si>
  <si>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</si>
  <si>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</si>
  <si>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</si>
  <si>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</si>
  <si>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</si>
  <si>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</si>
  <si>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</si>
  <si>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</si>
  <si>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</si>
  <si>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</si>
  <si>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</si>
  <si>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</si>
  <si>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</si>
  <si>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</si>
  <si>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</si>
  <si>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</si>
  <si>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</si>
  <si>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</si>
  <si>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</si>
  <si>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</si>
  <si>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</si>
  <si>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</si>
  <si>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</si>
  <si>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</si>
  <si>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</si>
  <si>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</si>
  <si>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</si>
  <si>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</si>
  <si>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</si>
  <si>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</si>
  <si>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</si>
  <si>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</si>
  <si>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</si>
  <si>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</si>
  <si>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</si>
  <si>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</si>
  <si>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</si>
  <si>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</si>
  <si>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</si>
  <si>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</si>
  <si>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</si>
  <si>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</si>
  <si>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</si>
  <si>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</si>
  <si>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</si>
  <si>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</si>
  <si>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</si>
  <si>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</si>
  <si>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</si>
  <si>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</si>
  <si>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</si>
  <si>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</si>
  <si>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</si>
  <si>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</si>
  <si>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</si>
  <si>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</si>
  <si>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</si>
  <si>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</si>
  <si>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</si>
  <si>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</si>
  <si>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</si>
  <si>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</si>
  <si>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</si>
  <si>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</si>
  <si>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</si>
  <si>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</si>
  <si>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</si>
  <si>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</si>
  <si>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</si>
  <si>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</si>
  <si>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</si>
  <si>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</si>
  <si>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</si>
  <si>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</si>
  <si>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</si>
  <si>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</si>
  <si>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</si>
  <si>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</si>
  <si>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</si>
  <si>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</si>
  <si>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</si>
  <si>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</si>
  <si>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</si>
  <si>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</si>
  <si>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</si>
  <si>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</si>
  <si>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</si>
  <si>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</si>
  <si>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</si>
  <si>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</si>
  <si>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</si>
  <si>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</si>
  <si>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</si>
  <si>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</si>
  <si>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</si>
  <si>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</si>
  <si>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</si>
  <si>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</si>
  <si>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</si>
  <si>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</si>
  <si>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</si>
  <si>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</si>
  <si>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</si>
  <si>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</si>
  <si>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</si>
  <si>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</si>
  <si>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</si>
  <si>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</si>
  <si>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</si>
  <si>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</si>
  <si>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</si>
  <si>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</si>
  <si>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</si>
  <si>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</si>
  <si>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</si>
  <si>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</si>
  <si>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</si>
  <si>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</si>
  <si>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</si>
  <si>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</si>
  <si>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</si>
  <si>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</si>
  <si>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</si>
  <si>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</si>
  <si>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</si>
  <si>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</si>
  <si>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</si>
  <si>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</si>
  <si>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</si>
  <si>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</si>
  <si>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</si>
  <si>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</si>
  <si>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</si>
  <si>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</si>
  <si>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</si>
  <si>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</si>
  <si>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</si>
  <si>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</si>
  <si>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</si>
  <si>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</si>
  <si>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</si>
  <si>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</si>
  <si>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</si>
  <si>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</si>
  <si>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</si>
  <si>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</si>
  <si>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</si>
  <si>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</si>
  <si>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</si>
  <si>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</si>
  <si>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</si>
  <si>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</si>
  <si>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</si>
  <si>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</si>
  <si>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</si>
  <si>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</si>
  <si>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</si>
  <si>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</si>
  <si>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</si>
  <si>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</si>
  <si>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</si>
  <si>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</si>
  <si>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</si>
  <si>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</si>
  <si>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</si>
  <si>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</si>
  <si>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</si>
  <si>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</si>
  <si>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</si>
  <si>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</si>
  <si>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</si>
  <si>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</si>
  <si>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</si>
  <si>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</si>
  <si>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</si>
  <si>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</si>
  <si>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</si>
  <si>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</si>
  <si>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</si>
  <si>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</si>
  <si>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</si>
  <si>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</si>
  <si>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</si>
  <si>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</si>
  <si>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</si>
  <si>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</si>
  <si>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</si>
  <si>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</si>
  <si>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</si>
  <si>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</si>
  <si>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</si>
  <si>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</si>
  <si>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</si>
  <si>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</si>
  <si>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</si>
  <si>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</si>
  <si>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</si>
  <si>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</si>
  <si>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</si>
  <si>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</si>
  <si>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</si>
  <si>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</si>
  <si>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</si>
  <si>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</si>
  <si>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</si>
  <si>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</si>
  <si>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</si>
  <si>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</si>
  <si>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</si>
  <si>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</si>
  <si>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</si>
  <si>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</si>
  <si>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</si>
  <si>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</si>
  <si>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</si>
  <si>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</si>
  <si>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</si>
  <si>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</si>
  <si>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</si>
  <si>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</si>
  <si>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</si>
  <si>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</si>
  <si>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</si>
  <si>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</si>
  <si>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</si>
  <si>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</si>
  <si>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</si>
  <si>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</si>
  <si>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</si>
  <si>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</si>
  <si>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</si>
  <si>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</si>
  <si>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</si>
  <si>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</si>
  <si>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</si>
  <si>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</si>
  <si>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</si>
  <si>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</si>
  <si>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</si>
  <si>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</si>
  <si>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</si>
  <si>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</si>
  <si>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</si>
  <si>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</si>
  <si>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</si>
  <si>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</si>
  <si>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</si>
  <si>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</si>
  <si>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</si>
  <si>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</si>
  <si>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</si>
  <si>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</si>
  <si>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</si>
  <si>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</si>
  <si>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</si>
  <si>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</si>
  <si>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</si>
  <si>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</si>
  <si>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</si>
  <si>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</si>
  <si>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</si>
  <si>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</si>
  <si>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</si>
  <si>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</si>
  <si>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</si>
  <si>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</si>
  <si>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</si>
  <si>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</si>
  <si>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</si>
  <si>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</si>
  <si>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</si>
  <si>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</si>
  <si>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</si>
  <si>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</si>
  <si>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</si>
  <si>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</si>
  <si>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</si>
  <si>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</si>
  <si>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</si>
  <si>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</si>
  <si>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</si>
  <si>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</si>
  <si>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</si>
  <si>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</si>
  <si>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</si>
  <si>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</si>
  <si>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</si>
  <si>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</si>
  <si>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</si>
  <si>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</si>
  <si>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</si>
  <si>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</si>
  <si>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</si>
  <si>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</si>
  <si>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</si>
  <si>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</si>
  <si>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</si>
  <si>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</si>
  <si>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</si>
  <si>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</si>
  <si>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</si>
  <si>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</si>
  <si>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</si>
  <si>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</si>
  <si>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</si>
  <si>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</si>
  <si>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</si>
  <si>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</si>
  <si>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</si>
  <si>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</si>
  <si>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</si>
  <si>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</si>
  <si>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</si>
  <si>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</si>
  <si>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</si>
  <si>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</si>
  <si>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</si>
  <si>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</si>
  <si>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</si>
  <si>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</si>
  <si>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</si>
  <si>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</si>
  <si>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</si>
  <si>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</si>
  <si>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</si>
  <si>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</si>
  <si>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</si>
  <si>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</si>
  <si>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</si>
  <si>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</si>
  <si>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</si>
  <si>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</si>
  <si>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</si>
  <si>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</si>
  <si>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</si>
  <si>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</si>
  <si>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</si>
  <si>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</si>
  <si>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</si>
  <si>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</si>
  <si>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</si>
  <si>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</si>
  <si>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</si>
  <si>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</si>
  <si>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</si>
  <si>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</si>
  <si>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</si>
  <si>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</si>
  <si>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</si>
  <si>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</si>
  <si>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</si>
  <si>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</si>
  <si>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</si>
  <si>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</si>
  <si>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</si>
  <si>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</si>
  <si>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</si>
  <si>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</si>
  <si>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</si>
  <si>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</si>
  <si>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</si>
  <si>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</si>
  <si>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</si>
  <si>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</si>
  <si>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</si>
  <si>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</si>
  <si>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</si>
  <si>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</si>
  <si>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</si>
  <si>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</si>
  <si>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</si>
  <si>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</si>
  <si>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</si>
  <si>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</si>
  <si>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</si>
  <si>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</si>
  <si>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</si>
  <si>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</si>
  <si>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</si>
  <si>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</si>
  <si>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</si>
  <si>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</si>
  <si>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</si>
  <si>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</si>
  <si>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</si>
  <si>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</si>
  <si>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</si>
  <si>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</si>
  <si>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</si>
  <si>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</si>
  <si>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</si>
  <si>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</si>
  <si>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</si>
  <si>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</si>
  <si>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</si>
  <si>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</si>
  <si>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</si>
  <si>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</si>
  <si>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</si>
  <si>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</si>
  <si>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</si>
  <si>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</si>
  <si>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</si>
  <si>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</si>
  <si>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</si>
  <si>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</si>
  <si>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</si>
  <si>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</si>
  <si>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</si>
  <si>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</si>
  <si>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</si>
  <si>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</si>
  <si>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</si>
  <si>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</si>
  <si>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</si>
  <si>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</si>
  <si>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</si>
  <si>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</si>
  <si>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</si>
  <si>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</si>
  <si>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</si>
  <si>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</si>
  <si>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</si>
  <si>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</si>
  <si>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</si>
  <si>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</si>
  <si>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</si>
  <si>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</si>
  <si>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</si>
  <si>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</si>
  <si>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</si>
  <si>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</si>
  <si>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</si>
  <si>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</si>
  <si>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</si>
  <si>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</si>
  <si>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</si>
  <si>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</si>
  <si>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</si>
  <si>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</si>
  <si>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</si>
  <si>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</si>
  <si>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</si>
  <si>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</si>
  <si>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</si>
  <si>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</si>
  <si>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</si>
  <si>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</si>
  <si>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</si>
  <si>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</si>
  <si>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</si>
  <si>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</si>
  <si>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</si>
  <si>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</si>
  <si>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</si>
  <si>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</si>
  <si>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</si>
  <si>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</si>
  <si>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</si>
  <si>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</si>
  <si>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</si>
  <si>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</si>
  <si>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</si>
  <si>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</si>
  <si>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</si>
  <si>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</si>
  <si>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</si>
  <si>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</si>
  <si>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</si>
  <si>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</si>
  <si>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</si>
  <si>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</si>
  <si>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</si>
  <si>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</si>
  <si>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</si>
  <si>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</si>
  <si>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</si>
  <si>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</si>
  <si>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</si>
  <si>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</si>
  <si>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</si>
  <si>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</si>
  <si>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</si>
  <si>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</si>
  <si>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</si>
  <si>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</si>
  <si>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</si>
  <si>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</si>
  <si>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</si>
  <si>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</si>
  <si>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</si>
  <si>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</si>
  <si>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</si>
  <si>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</si>
  <si>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</si>
  <si>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</si>
  <si>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</si>
  <si>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</si>
  <si>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</si>
  <si>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</si>
  <si>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</si>
  <si>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</si>
  <si>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</si>
  <si>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</si>
  <si>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</si>
  <si>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</si>
  <si>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</si>
  <si>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</si>
  <si>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</si>
  <si>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</si>
  <si>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</si>
  <si>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</si>
  <si>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</si>
  <si>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</si>
  <si>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</si>
  <si>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</si>
  <si>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</si>
  <si>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</si>
  <si>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</si>
  <si>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</si>
  <si>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</si>
  <si>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</si>
  <si>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</si>
  <si>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</si>
  <si>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</si>
  <si>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</si>
  <si>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</si>
  <si>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</si>
  <si>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</si>
  <si>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</si>
  <si>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</si>
  <si>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</si>
  <si>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</si>
  <si>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</si>
  <si>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</si>
  <si>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</si>
  <si>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</si>
  <si>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</si>
  <si>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</si>
  <si>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</si>
  <si>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</si>
  <si>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</si>
  <si>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</si>
  <si>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</si>
  <si>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</si>
  <si>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</si>
  <si>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</si>
  <si>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</si>
  <si>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</si>
  <si>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</si>
  <si>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</si>
  <si>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</si>
  <si>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</si>
  <si>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</si>
  <si>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</si>
  <si>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</si>
  <si>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</si>
  <si>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</si>
  <si>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</si>
  <si>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</si>
  <si>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</si>
  <si>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</si>
  <si>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</si>
  <si>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</si>
  <si>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</si>
  <si>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</si>
  <si>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</si>
  <si>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</si>
  <si>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</si>
  <si>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</si>
  <si>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</si>
  <si>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</si>
  <si>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</si>
  <si>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</si>
  <si>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</si>
  <si>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</si>
  <si>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</si>
  <si>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</si>
  <si>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</si>
  <si>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</si>
  <si>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</si>
  <si>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</si>
  <si>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</si>
  <si>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</si>
  <si>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</si>
  <si>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</si>
  <si>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</si>
  <si>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</si>
  <si>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</si>
  <si>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</si>
  <si>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</si>
  <si>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</si>
  <si>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</si>
  <si>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</si>
  <si>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</si>
  <si>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</si>
  <si>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</si>
  <si>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</si>
  <si>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</si>
  <si>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</si>
  <si>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</si>
  <si>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</si>
  <si>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</si>
  <si>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</si>
  <si>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</si>
  <si>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</si>
  <si>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</si>
  <si>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</si>
  <si>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</si>
  <si>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</si>
  <si>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</si>
  <si>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</si>
  <si>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</si>
  <si>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</si>
  <si>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</si>
  <si>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</si>
  <si>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</si>
  <si>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</si>
  <si>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</si>
  <si>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</si>
  <si>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</si>
  <si>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</si>
  <si>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</si>
  <si>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</si>
  <si>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</si>
  <si>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</si>
  <si>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</si>
  <si>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</si>
  <si>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</si>
  <si>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</si>
  <si>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</si>
  <si>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</si>
  <si>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</si>
  <si>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</si>
  <si>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</si>
  <si>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</si>
  <si>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</si>
  <si>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</si>
  <si>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</si>
  <si>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</si>
  <si>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</si>
  <si>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</si>
  <si>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</si>
  <si>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</si>
  <si>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</si>
  <si>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</si>
  <si>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</si>
  <si>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</si>
  <si>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</si>
  <si>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</si>
  <si>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</si>
  <si>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</si>
  <si>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</si>
  <si>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</si>
  <si>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</si>
  <si>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</si>
  <si>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</si>
  <si>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</si>
  <si>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</si>
  <si>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</si>
  <si>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</si>
  <si>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</si>
  <si>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</si>
  <si>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</si>
  <si>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</si>
  <si>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</si>
  <si>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</si>
  <si>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</si>
  <si>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</si>
  <si>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</si>
  <si>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</si>
  <si>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</si>
  <si>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</si>
  <si>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</si>
  <si>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</si>
  <si>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</si>
  <si>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</si>
  <si>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</si>
  <si>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</si>
  <si>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</si>
  <si>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</si>
  <si>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</si>
  <si>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</si>
  <si>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</si>
  <si>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</si>
  <si>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</si>
  <si>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</si>
  <si>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</si>
  <si>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</si>
  <si>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</si>
  <si>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</si>
  <si>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</si>
  <si>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</si>
  <si>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</si>
  <si>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</si>
  <si>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</si>
  <si>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</si>
  <si>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</si>
  <si>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</si>
  <si>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</si>
  <si>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</si>
  <si>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</si>
  <si>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</si>
  <si>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</si>
  <si>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</si>
  <si>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</si>
  <si>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</si>
  <si>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</si>
  <si>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</si>
  <si>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</si>
  <si>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</si>
  <si>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</si>
  <si>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</si>
  <si>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</si>
  <si>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</si>
  <si>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</si>
  <si>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</si>
  <si>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</si>
  <si>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</si>
  <si>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</si>
  <si>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</si>
  <si>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</si>
  <si>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</si>
  <si>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</si>
  <si>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</si>
  <si>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</si>
  <si>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</si>
  <si>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</si>
  <si>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</si>
  <si>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</si>
  <si>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</si>
  <si>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</si>
  <si>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</si>
  <si>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</si>
  <si>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</si>
  <si>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</si>
  <si>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</si>
  <si>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</si>
  <si>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</si>
  <si>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</si>
  <si>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</si>
  <si>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</si>
  <si>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</si>
  <si>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</si>
  <si>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</si>
  <si>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</si>
  <si>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</si>
  <si>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</si>
  <si>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</si>
  <si>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</si>
  <si>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</si>
  <si>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</si>
  <si>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</si>
  <si>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</si>
  <si>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</si>
  <si>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</si>
  <si>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</si>
  <si>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</si>
  <si>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</si>
  <si>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</si>
  <si>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</si>
  <si>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</si>
  <si>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</si>
  <si>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</si>
  <si>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</si>
  <si>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</si>
  <si>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</si>
  <si>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</si>
  <si>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</si>
  <si>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</si>
  <si>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</si>
  <si>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</si>
  <si>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</si>
  <si>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</si>
  <si>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</si>
  <si>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</si>
  <si>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</si>
  <si>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</si>
  <si>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</si>
  <si>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</si>
  <si>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</si>
  <si>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</si>
  <si>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</si>
  <si>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</si>
  <si>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</si>
  <si>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</si>
  <si>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</si>
  <si>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</si>
  <si>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</si>
  <si>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</si>
  <si>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</si>
  <si>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</si>
  <si>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</si>
  <si>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</si>
  <si>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</si>
  <si>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</si>
  <si>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</si>
  <si>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</si>
  <si>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</si>
  <si>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</si>
  <si>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</si>
  <si>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</si>
  <si>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</si>
  <si>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</si>
  <si>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</si>
  <si>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</si>
  <si>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</si>
  <si>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</si>
  <si>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</si>
  <si>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</si>
  <si>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</si>
  <si>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</si>
  <si>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</si>
  <si>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</si>
  <si>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</si>
  <si>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</si>
  <si>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</si>
  <si>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</si>
  <si>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</si>
  <si>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</si>
  <si>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</si>
  <si>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</si>
  <si>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</si>
  <si>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</si>
  <si>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</si>
  <si>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</si>
  <si>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</si>
  <si>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</si>
  <si>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</si>
  <si>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</si>
  <si>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</si>
  <si>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</si>
  <si>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</si>
  <si>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</si>
  <si>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</si>
  <si>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</si>
  <si>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</si>
  <si>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</si>
  <si>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</si>
  <si>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</si>
  <si>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</si>
  <si>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</si>
  <si>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</si>
  <si>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</si>
  <si>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</si>
  <si>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</si>
  <si>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</si>
  <si>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</si>
  <si>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</si>
  <si>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</si>
  <si>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</si>
  <si>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</si>
  <si>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</si>
  <si>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</si>
  <si>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</si>
  <si>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</si>
  <si>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</si>
  <si>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</si>
  <si>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</si>
  <si>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</si>
  <si>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</si>
  <si>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</si>
  <si>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</si>
  <si>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</si>
  <si>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</si>
  <si>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</si>
  <si>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</si>
  <si>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</si>
  <si>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</si>
  <si>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</si>
  <si>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</si>
  <si>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</si>
  <si>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</si>
  <si>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</si>
  <si>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</si>
  <si>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</si>
  <si>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</si>
  <si>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</si>
  <si>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</si>
  <si>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</si>
  <si>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</si>
  <si>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</si>
  <si>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</si>
  <si>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</si>
  <si>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</si>
  <si>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</si>
  <si>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</si>
  <si>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</si>
  <si>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</si>
  <si>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</si>
  <si>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</si>
  <si>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</si>
  <si>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</si>
  <si>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</si>
  <si>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</si>
  <si>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</si>
  <si>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</si>
  <si>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</si>
  <si>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</si>
  <si>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</si>
  <si>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</si>
  <si>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</si>
  <si>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</si>
  <si>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</si>
  <si>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</si>
  <si>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</si>
  <si>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</si>
  <si>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</si>
  <si>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</si>
  <si>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</si>
  <si>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</si>
  <si>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</si>
  <si>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</si>
  <si>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</si>
  <si>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</si>
  <si>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</si>
  <si>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</si>
  <si>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</si>
  <si>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</si>
  <si>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</si>
  <si>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</si>
  <si>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</si>
  <si>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</si>
  <si>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</si>
  <si>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</si>
  <si>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</si>
  <si>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</si>
  <si>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</si>
  <si>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</si>
  <si>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</si>
  <si>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</si>
  <si>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</si>
  <si>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</si>
  <si>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</si>
  <si>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</si>
  <si>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</si>
  <si>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</si>
  <si>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</si>
  <si>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</si>
  <si>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</si>
  <si>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</si>
  <si>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</si>
  <si>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</si>
  <si>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</si>
  <si>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</si>
  <si>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</si>
  <si>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</si>
  <si>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</si>
  <si>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</si>
  <si>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</si>
  <si>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</si>
  <si>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</si>
  <si>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</si>
  <si>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</si>
  <si>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</si>
  <si>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</si>
  <si>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</si>
  <si>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</si>
  <si>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</si>
  <si>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</si>
  <si>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</si>
  <si>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</si>
  <si>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</si>
  <si>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</si>
  <si>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</si>
  <si>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</si>
  <si>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</si>
  <si>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</si>
  <si>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</si>
  <si>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</si>
  <si>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</si>
  <si>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</si>
  <si>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</si>
  <si>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</si>
  <si>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</si>
  <si>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</si>
  <si>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</si>
  <si>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</si>
  <si>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</si>
  <si>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</si>
  <si>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</si>
  <si>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</si>
  <si>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</si>
  <si>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</si>
  <si>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</si>
  <si>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</si>
  <si>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</si>
  <si>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</si>
  <si>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</si>
  <si>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</si>
  <si>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</si>
  <si>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</si>
  <si>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</si>
  <si>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</si>
  <si>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</si>
  <si>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</si>
  <si>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</si>
  <si>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</si>
  <si>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</si>
  <si>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</si>
  <si>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</si>
  <si>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</si>
  <si>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</si>
  <si>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</si>
  <si>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</si>
  <si>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</si>
  <si>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</si>
  <si>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</si>
  <si>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</si>
  <si>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</si>
  <si>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</si>
  <si>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</si>
  <si>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</si>
  <si>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</si>
  <si>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</si>
  <si>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</si>
  <si>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</si>
  <si>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</si>
  <si>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</si>
  <si>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</si>
  <si>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</si>
  <si>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</si>
  <si>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</si>
  <si>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</si>
  <si>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</si>
  <si>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</si>
  <si>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</si>
  <si>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</si>
  <si>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</si>
  <si>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</si>
  <si>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</si>
  <si>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</si>
  <si>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</si>
  <si>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</si>
  <si>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</si>
  <si>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</si>
  <si>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</si>
  <si>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</si>
  <si>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</si>
  <si>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</si>
  <si>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</si>
  <si>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</si>
  <si>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</si>
  <si>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</si>
  <si>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</si>
  <si>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</si>
  <si>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</si>
  <si>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</si>
  <si>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</si>
  <si>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</si>
  <si>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</si>
  <si>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</si>
  <si>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</si>
  <si>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</si>
  <si>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</si>
  <si>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</si>
  <si>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</si>
  <si>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</si>
  <si>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</si>
  <si>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</si>
  <si>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</si>
  <si>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</si>
  <si>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</si>
  <si>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</si>
  <si>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</si>
  <si>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</si>
  <si>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</si>
  <si>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</si>
  <si>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</si>
  <si>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</si>
  <si>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</si>
  <si>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</si>
  <si>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</si>
  <si>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</si>
  <si>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</si>
  <si>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</si>
  <si>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</si>
  <si>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</si>
  <si>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</si>
  <si>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</si>
  <si>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</si>
  <si>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</si>
  <si>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</si>
  <si>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</si>
  <si>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</si>
  <si>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</si>
  <si>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</si>
  <si>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</si>
  <si>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</si>
  <si>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</si>
  <si>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</si>
  <si>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</si>
  <si>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</si>
  <si>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</si>
  <si>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</si>
  <si>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</si>
  <si>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</si>
  <si>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</si>
  <si>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</si>
  <si>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</si>
  <si>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</si>
  <si>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</si>
  <si>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</si>
  <si>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</si>
  <si>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</si>
  <si>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</si>
  <si>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</si>
  <si>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</si>
  <si>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</si>
  <si>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</si>
  <si>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</si>
  <si>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</si>
  <si>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</si>
  <si>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</si>
  <si>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</si>
  <si>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</si>
  <si>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</si>
  <si>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</si>
  <si>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</si>
  <si>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</si>
  <si>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</si>
  <si>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</si>
  <si>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</si>
  <si>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</si>
  <si>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</si>
  <si>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</si>
  <si>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</si>
  <si>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</si>
  <si>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</si>
  <si>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</si>
  <si>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</si>
  <si>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</si>
  <si>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</si>
  <si>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</si>
  <si>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</si>
  <si>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</si>
  <si>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</si>
  <si>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</si>
  <si>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</si>
  <si>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</si>
  <si>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</si>
  <si>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</si>
  <si>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</si>
  <si>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</si>
  <si>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</si>
  <si>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</si>
  <si>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</si>
  <si>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</si>
  <si>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</si>
  <si>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</si>
  <si>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</si>
  <si>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</si>
  <si>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</si>
  <si>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</si>
  <si>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</si>
  <si>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</si>
  <si>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</si>
  <si>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</si>
  <si>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</si>
  <si>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</si>
  <si>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</si>
  <si>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</si>
  <si>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</si>
  <si>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</si>
  <si>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</si>
  <si>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</si>
  <si>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</si>
  <si>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</si>
  <si>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</si>
  <si>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</si>
  <si>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</si>
  <si>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</si>
  <si>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</si>
  <si>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</si>
  <si>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</si>
  <si>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</si>
  <si>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</si>
  <si>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</si>
  <si>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</si>
  <si>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</si>
  <si>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</si>
  <si>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</si>
  <si>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</si>
  <si>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</si>
  <si>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</si>
  <si>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</si>
  <si>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</si>
  <si>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</si>
  <si>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</si>
  <si>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</si>
  <si>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</si>
  <si>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</si>
  <si>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</si>
  <si>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</si>
  <si>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</si>
  <si>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</si>
  <si>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</si>
  <si>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</si>
  <si>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</si>
  <si>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</si>
  <si>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</si>
  <si>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</si>
  <si>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</si>
  <si>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</si>
  <si>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</si>
  <si>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</si>
  <si>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</si>
  <si>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</si>
  <si>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</si>
  <si>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</si>
  <si>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</si>
  <si>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</si>
  <si>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</si>
  <si>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</si>
  <si>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</si>
  <si>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</si>
  <si>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</si>
  <si>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</si>
  <si>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</si>
  <si>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</si>
  <si>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</si>
  <si>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</si>
  <si>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</si>
  <si>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</si>
  <si>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</si>
  <si>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</si>
  <si>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</si>
  <si>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</si>
  <si>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</si>
  <si>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</si>
  <si>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</si>
  <si>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</si>
  <si>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</si>
  <si>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</si>
  <si>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</si>
  <si>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</si>
  <si>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</si>
  <si>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</si>
  <si>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</si>
  <si>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</si>
  <si>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</si>
  <si>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</si>
  <si>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</si>
  <si>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</si>
  <si>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</si>
  <si>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</si>
  <si>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</si>
  <si>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</si>
  <si>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</si>
  <si>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</si>
  <si>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</si>
  <si>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</si>
  <si>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</si>
  <si>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</si>
  <si>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</si>
  <si>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</si>
  <si>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</si>
  <si>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</si>
  <si>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</si>
  <si>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</si>
  <si>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</si>
  <si>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</si>
  <si>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</si>
  <si>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</si>
  <si>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</si>
  <si>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</si>
  <si>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</si>
  <si>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</si>
  <si>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</si>
  <si>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</si>
  <si>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</si>
  <si>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</si>
  <si>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</si>
  <si>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</si>
  <si>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</si>
  <si>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</si>
  <si>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</si>
  <si>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</si>
  <si>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</si>
  <si>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</si>
  <si>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</si>
  <si>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</si>
  <si>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</si>
  <si>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</si>
  <si>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</si>
  <si>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</si>
  <si>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</si>
  <si>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</si>
  <si>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</si>
  <si>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</si>
  <si>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</si>
  <si>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</si>
  <si>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</si>
  <si>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</si>
  <si>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</si>
  <si>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</si>
  <si>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</si>
  <si>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</si>
  <si>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</si>
  <si>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</si>
  <si>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</si>
  <si>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</si>
  <si>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</si>
  <si>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</si>
  <si>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</si>
  <si>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</si>
  <si>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</si>
  <si>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</si>
  <si>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</si>
  <si>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</si>
  <si>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</si>
  <si>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</si>
  <si>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</si>
  <si>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</si>
  <si>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</si>
  <si>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</si>
  <si>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</si>
  <si>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</si>
  <si>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</si>
  <si>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</si>
  <si>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</si>
  <si>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</si>
  <si>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</si>
  <si>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</si>
  <si>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</si>
  <si>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</si>
  <si>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</si>
  <si>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</si>
  <si>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</si>
  <si>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</si>
  <si>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</si>
  <si>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</si>
  <si>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</si>
  <si>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</si>
  <si>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</si>
  <si>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</si>
  <si>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</si>
  <si>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</si>
  <si>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</si>
  <si>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</si>
  <si>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</si>
  <si>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</si>
  <si>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</si>
  <si>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</si>
  <si>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</si>
  <si>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</si>
  <si>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</si>
  <si>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</si>
  <si>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</si>
  <si>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</si>
  <si>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</si>
  <si>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</si>
  <si>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</si>
  <si>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</si>
  <si>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</si>
  <si>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</si>
  <si>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</si>
  <si>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</si>
  <si>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</si>
  <si>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</si>
  <si>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</si>
  <si>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</si>
  <si>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</si>
  <si>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</si>
  <si>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</si>
  <si>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</si>
  <si>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</si>
  <si>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</si>
  <si>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</si>
  <si>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</si>
  <si>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</si>
  <si>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</si>
  <si>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</si>
  <si>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</si>
  <si>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</si>
  <si>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</si>
  <si>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</si>
  <si>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</si>
  <si>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</si>
  <si>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</si>
  <si>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</si>
  <si>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</si>
  <si>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</si>
  <si>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</si>
  <si>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</si>
  <si>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</si>
  <si>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</si>
  <si>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</si>
  <si>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</si>
  <si>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</si>
  <si>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</si>
  <si>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</si>
  <si>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</si>
  <si>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</si>
  <si>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</si>
  <si>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</si>
  <si>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</si>
  <si>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</si>
  <si>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</si>
  <si>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</si>
  <si>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</si>
  <si>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</si>
  <si>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</si>
  <si>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</si>
  <si>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</si>
  <si>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</si>
  <si>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</si>
  <si>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</si>
  <si>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</si>
  <si>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</si>
  <si>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</si>
  <si>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</si>
  <si>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</si>
  <si>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</si>
  <si>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</si>
  <si>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</si>
  <si>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</si>
  <si>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</si>
  <si>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</si>
  <si>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</si>
  <si>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</si>
  <si>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</si>
  <si>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</si>
  <si>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</si>
  <si>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</si>
  <si>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</si>
  <si>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</si>
  <si>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</si>
  <si>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</si>
  <si>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</si>
  <si>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</si>
  <si>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</si>
  <si>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</si>
  <si>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</si>
  <si>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</si>
  <si>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</si>
  <si>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</si>
  <si>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</si>
  <si>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</si>
  <si>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</si>
  <si>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</si>
  <si>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</si>
  <si>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</si>
  <si>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</si>
  <si>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</si>
  <si>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</si>
  <si>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</si>
  <si>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</si>
  <si>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</si>
  <si>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</si>
  <si>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</si>
  <si>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</si>
  <si>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</si>
  <si>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</si>
  <si>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</si>
  <si>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</si>
  <si>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</si>
  <si>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</si>
  <si>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</si>
  <si>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</si>
  <si>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</si>
  <si>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</si>
  <si>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</si>
  <si>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</si>
  <si>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</si>
  <si>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</si>
  <si>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</si>
  <si>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</si>
  <si>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</si>
  <si>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</si>
  <si>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</si>
  <si>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</si>
  <si>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</si>
  <si>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</si>
  <si>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</si>
  <si>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</si>
  <si>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</si>
  <si>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</si>
  <si>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</si>
  <si>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</si>
  <si>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</si>
  <si>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</si>
  <si>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</si>
  <si>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</si>
  <si>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</si>
  <si>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</si>
  <si>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</si>
  <si>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</si>
  <si>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</si>
  <si>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</si>
  <si>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</si>
  <si>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</si>
  <si>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</si>
  <si>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</si>
  <si>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</si>
  <si>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</si>
  <si>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</si>
  <si>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</si>
  <si>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</si>
  <si>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</si>
  <si>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</si>
  <si>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</si>
  <si>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</si>
  <si>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</si>
  <si>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</si>
  <si>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</si>
  <si>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</si>
  <si>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</si>
  <si>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</si>
  <si>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</si>
  <si>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</si>
  <si>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</si>
  <si>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</si>
  <si>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</si>
  <si>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</si>
  <si>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</si>
  <si>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</si>
  <si>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</si>
  <si>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</si>
  <si>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</si>
  <si>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</si>
  <si>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</si>
  <si>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</si>
  <si>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</si>
  <si>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</si>
  <si>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</si>
  <si>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</si>
  <si>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</si>
  <si>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</si>
  <si>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</si>
  <si>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</si>
  <si>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</si>
  <si>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</si>
  <si>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</si>
  <si>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</si>
  <si>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</si>
  <si>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</si>
  <si>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</si>
  <si>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</si>
  <si>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</si>
  <si>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</si>
  <si>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</si>
  <si>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</si>
  <si>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</si>
  <si>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</si>
  <si>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</si>
  <si>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</si>
  <si>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</si>
  <si>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</si>
  <si>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</si>
  <si>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</si>
  <si>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</si>
  <si>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</si>
  <si>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</si>
  <si>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</si>
  <si>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</si>
  <si>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</si>
  <si>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</si>
  <si>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</si>
  <si>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</si>
  <si>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</si>
  <si>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</si>
  <si>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</si>
  <si>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</si>
  <si>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</si>
  <si>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</si>
  <si>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</si>
  <si>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</si>
  <si>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</si>
  <si>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</si>
  <si>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</si>
  <si>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</si>
  <si>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</si>
  <si>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</si>
  <si>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</si>
  <si>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</si>
  <si>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</si>
  <si>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</si>
  <si>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</si>
  <si>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</si>
  <si>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</si>
  <si>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</si>
  <si>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</si>
  <si>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</si>
  <si>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</si>
  <si>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</si>
  <si>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</si>
  <si>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</si>
  <si>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</si>
  <si>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</si>
  <si>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</si>
  <si>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</si>
  <si>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</si>
  <si>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</si>
  <si>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</si>
  <si>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</si>
  <si>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</si>
  <si>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</si>
  <si>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</si>
  <si>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</si>
  <si>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</si>
  <si>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</si>
  <si>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</si>
  <si>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</si>
  <si>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</si>
  <si>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</si>
  <si>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</si>
  <si>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</si>
  <si>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</si>
  <si>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</si>
  <si>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</si>
  <si>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</si>
  <si>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</si>
  <si>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</si>
  <si>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</si>
  <si>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</si>
  <si>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</si>
  <si>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</si>
  <si>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</si>
  <si>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</si>
  <si>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</si>
  <si>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</si>
  <si>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</si>
  <si>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</si>
  <si>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</si>
  <si>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</si>
  <si>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</si>
  <si>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</si>
  <si>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</si>
  <si>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</si>
  <si>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</si>
  <si>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</si>
  <si>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</si>
  <si>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</si>
  <si>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</si>
  <si>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</si>
  <si>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</si>
  <si>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</si>
  <si>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</si>
  <si>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</si>
  <si>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</si>
  <si>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</si>
  <si>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</si>
  <si>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</si>
  <si>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</si>
  <si>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</si>
  <si>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</si>
  <si>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</si>
  <si>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</si>
  <si>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</si>
  <si>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</si>
  <si>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</si>
  <si>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</si>
  <si>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</si>
  <si>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</si>
  <si>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</si>
  <si>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</si>
  <si>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</si>
  <si>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</si>
  <si>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</si>
  <si>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</si>
  <si>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</si>
  <si>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</si>
  <si>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</si>
  <si>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</si>
  <si>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</si>
  <si>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</si>
  <si>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</si>
  <si>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</si>
  <si>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</si>
  <si>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</si>
  <si>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</si>
  <si>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</si>
  <si>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</si>
  <si>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</si>
  <si>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</si>
  <si>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</si>
  <si>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</si>
  <si>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</si>
  <si>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</si>
  <si>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</si>
  <si>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</si>
  <si>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</si>
  <si>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</si>
  <si>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</si>
  <si>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</si>
  <si>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</si>
  <si>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</si>
  <si>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</si>
  <si>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</si>
  <si>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</si>
  <si>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</si>
  <si>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</si>
  <si>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</si>
  <si>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</si>
  <si>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</si>
  <si>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</si>
  <si>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</si>
  <si>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</si>
  <si>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</si>
  <si>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</si>
  <si>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</si>
  <si>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</si>
  <si>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</si>
  <si>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</si>
  <si>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</si>
  <si>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</si>
  <si>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</si>
  <si>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</si>
  <si>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</si>
  <si>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</si>
  <si>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</si>
  <si>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</si>
  <si>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</si>
  <si>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</si>
  <si>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</si>
  <si>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</si>
  <si>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</si>
  <si>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</si>
  <si>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</si>
  <si>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</si>
  <si>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</si>
  <si>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</si>
  <si>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</si>
  <si>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</si>
  <si>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</si>
  <si>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</si>
  <si>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</si>
  <si>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</si>
  <si>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</si>
  <si>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</si>
  <si>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</si>
  <si>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</si>
  <si>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</si>
  <si>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</si>
  <si>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</si>
  <si>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</si>
  <si>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</si>
  <si>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</si>
  <si>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</si>
  <si>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</si>
  <si>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</si>
  <si>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</si>
  <si>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</si>
  <si>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</si>
  <si>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</si>
  <si>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</si>
  <si>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</si>
  <si>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</si>
  <si>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</si>
  <si>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</si>
  <si>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</si>
  <si>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</si>
  <si>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</si>
  <si>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</si>
  <si>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</si>
  <si>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</si>
  <si>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</si>
  <si>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</si>
  <si>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</si>
  <si>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</si>
  <si>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</si>
  <si>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</si>
  <si>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</si>
  <si>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</si>
  <si>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</si>
  <si>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</si>
  <si>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</si>
  <si>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</si>
  <si>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</si>
  <si>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</si>
  <si>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</si>
  <si>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</si>
  <si>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</si>
  <si>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</si>
  <si>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</si>
  <si>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</si>
  <si>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</si>
  <si>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</si>
  <si>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</si>
  <si>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</si>
  <si>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</si>
  <si>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</si>
  <si>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</si>
  <si>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</si>
  <si>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</si>
  <si>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</si>
  <si>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</si>
  <si>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</si>
  <si>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</si>
  <si>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</si>
  <si>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</si>
  <si>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</si>
  <si>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</si>
  <si>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</si>
  <si>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</si>
  <si>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</si>
  <si>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</si>
  <si>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</si>
  <si>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</si>
  <si>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</si>
  <si>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</si>
  <si>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</si>
  <si>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</si>
  <si>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</si>
  <si>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</si>
  <si>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</si>
  <si>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</si>
  <si>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</si>
  <si>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</si>
  <si>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</si>
  <si>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</si>
  <si>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</si>
  <si>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</si>
  <si>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</si>
  <si>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</si>
  <si>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</si>
  <si>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</si>
  <si>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</si>
  <si>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</si>
  <si>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</si>
  <si>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</si>
  <si>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</si>
  <si>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</si>
  <si>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</si>
  <si>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</si>
  <si>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</si>
  <si>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</si>
  <si>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</si>
  <si>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</si>
  <si>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</si>
  <si>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</si>
  <si>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</si>
  <si>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</si>
  <si>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</si>
  <si>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</si>
  <si>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</si>
  <si>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</si>
  <si>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</si>
  <si>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</si>
  <si>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</si>
  <si>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</si>
  <si>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</si>
  <si>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</si>
  <si>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</si>
  <si>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</si>
  <si>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</si>
  <si>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</si>
  <si>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</si>
  <si>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</si>
  <si>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</si>
  <si>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</si>
  <si>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</si>
  <si>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</si>
  <si>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</si>
  <si>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</si>
  <si>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</si>
  <si>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</si>
  <si>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</si>
  <si>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</si>
  <si>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</si>
  <si>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</si>
  <si>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</si>
  <si>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</si>
  <si>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</si>
  <si>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</si>
  <si>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</si>
  <si>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</si>
  <si>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</si>
  <si>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</si>
  <si>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</si>
  <si>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</si>
  <si>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</si>
  <si>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</si>
  <si>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</si>
  <si>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</si>
  <si>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</si>
  <si>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</si>
  <si>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</si>
  <si>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</si>
  <si>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</si>
  <si>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</si>
  <si>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</si>
  <si>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</si>
  <si>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</si>
  <si>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</si>
  <si>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</si>
  <si>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</si>
  <si>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</si>
  <si>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</si>
  <si>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</si>
  <si>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</si>
  <si>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</si>
  <si>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</si>
  <si>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</si>
  <si>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</si>
  <si>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</si>
  <si>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</si>
  <si>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</si>
  <si>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</si>
  <si>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</si>
  <si>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</si>
  <si>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</si>
  <si>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</si>
  <si>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</si>
  <si>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</si>
  <si>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</si>
  <si>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</si>
  <si>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</si>
  <si>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</si>
  <si>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</si>
  <si>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</si>
  <si>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</si>
  <si>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</si>
  <si>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</si>
  <si>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</si>
  <si>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</si>
  <si>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</si>
  <si>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</si>
  <si>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</si>
  <si>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</si>
  <si>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</si>
  <si>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</si>
  <si>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</si>
  <si>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</si>
  <si>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</si>
  <si>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</si>
  <si>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</si>
  <si>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</si>
  <si>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</si>
  <si>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</si>
  <si>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</si>
  <si>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</si>
  <si>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</si>
  <si>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</si>
  <si>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</si>
  <si>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</si>
  <si>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</si>
  <si>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</si>
  <si>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</si>
  <si>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</si>
  <si>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</si>
  <si>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</si>
  <si>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</si>
  <si>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</si>
  <si>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</si>
  <si>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</si>
  <si>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</si>
  <si>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</si>
  <si>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</si>
  <si>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</si>
  <si>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</si>
  <si>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</si>
  <si>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</si>
  <si>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</si>
  <si>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</si>
  <si>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</si>
  <si>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</si>
  <si>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</si>
  <si>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</si>
  <si>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</si>
  <si>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</si>
  <si>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</si>
  <si>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</si>
  <si>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</si>
  <si>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</si>
  <si>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</si>
  <si>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</si>
  <si>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</si>
  <si>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</si>
  <si>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</si>
  <si>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</si>
  <si>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</si>
  <si>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</si>
  <si>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</si>
  <si>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</si>
  <si>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</si>
  <si>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</si>
  <si>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</si>
  <si>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</si>
  <si>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</si>
  <si>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</si>
  <si>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</si>
  <si>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</si>
  <si>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</si>
  <si>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</si>
  <si>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</si>
  <si>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</si>
  <si>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</si>
  <si>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</si>
  <si>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</si>
  <si>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</si>
  <si>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</si>
  <si>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</si>
  <si>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</si>
  <si>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</si>
  <si>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</si>
  <si>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</si>
  <si>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</si>
  <si>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</si>
  <si>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</si>
  <si>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</si>
  <si>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</si>
  <si>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</si>
  <si>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</si>
  <si>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</si>
  <si>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</si>
  <si>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</si>
  <si>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</si>
  <si>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</si>
  <si>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</si>
  <si>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</si>
  <si>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</si>
  <si>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</si>
  <si>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</si>
  <si>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</si>
  <si>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</si>
  <si>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</si>
  <si>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</si>
  <si>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</si>
  <si>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</si>
  <si>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</si>
  <si>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</si>
  <si>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</si>
  <si>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</si>
  <si>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</si>
  <si>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</si>
  <si>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</si>
  <si>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</si>
  <si>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</si>
  <si>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</si>
  <si>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</si>
  <si>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</si>
  <si>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</si>
  <si>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</si>
  <si>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</si>
  <si>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</si>
  <si>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</si>
  <si>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</si>
  <si>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</si>
  <si>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</si>
  <si>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</si>
  <si>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</si>
  <si>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</si>
  <si>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</si>
  <si>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</si>
  <si>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</si>
  <si>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</si>
  <si>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</si>
  <si>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</si>
  <si>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</si>
  <si>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</si>
  <si>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</si>
  <si>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</si>
  <si>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</si>
  <si>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</si>
  <si>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</si>
  <si>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</si>
  <si>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</si>
  <si>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</si>
  <si>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</si>
  <si>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</si>
  <si>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</si>
  <si>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</si>
  <si>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</si>
  <si>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</si>
  <si>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</si>
  <si>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</si>
  <si>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</si>
  <si>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</si>
  <si>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</si>
  <si>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</si>
  <si>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</si>
  <si>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</si>
  <si>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</si>
  <si>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</si>
  <si>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</si>
  <si>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</si>
  <si>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</si>
  <si>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</si>
  <si>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</si>
  <si>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</si>
  <si>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</si>
  <si>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</si>
  <si>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</si>
  <si>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</si>
  <si>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</si>
  <si>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</si>
  <si>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</si>
  <si>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</si>
  <si>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</si>
  <si>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</si>
  <si>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</si>
  <si>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</si>
  <si>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</si>
  <si>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</si>
  <si>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</si>
  <si>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</si>
  <si>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</si>
  <si>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</si>
  <si>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</si>
  <si>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</si>
  <si>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</si>
  <si>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</si>
  <si>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</si>
  <si>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</si>
  <si>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</si>
  <si>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</si>
  <si>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</si>
  <si>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</si>
  <si>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</si>
  <si>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</si>
  <si>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</si>
  <si>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</si>
  <si>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</si>
  <si>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</si>
  <si>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</si>
  <si>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</si>
  <si>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</si>
  <si>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</si>
  <si>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</si>
  <si>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</si>
  <si>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</si>
  <si>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</si>
  <si>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</si>
  <si>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</si>
  <si>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</si>
  <si>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</si>
  <si>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</si>
  <si>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</si>
  <si>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</si>
  <si>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</si>
  <si>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</si>
  <si>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</si>
  <si>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</si>
  <si>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</si>
  <si>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</si>
  <si>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</si>
  <si>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</si>
  <si>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</si>
  <si>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</si>
  <si>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</si>
  <si>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</si>
  <si>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</si>
  <si>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</si>
  <si>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</si>
  <si>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</si>
  <si>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</si>
  <si>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</si>
  <si>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</si>
  <si>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</si>
  <si>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</si>
  <si>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</si>
  <si>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</si>
  <si>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</si>
  <si>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</si>
  <si>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</si>
  <si>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</si>
  <si>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</si>
  <si>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</si>
  <si>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</si>
  <si>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</si>
  <si>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</si>
  <si>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</si>
  <si>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</si>
  <si>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</si>
  <si>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</si>
  <si>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</si>
  <si>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</si>
  <si>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</si>
  <si>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</si>
  <si>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</si>
  <si>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</si>
  <si>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</si>
  <si>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</si>
  <si>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</si>
  <si>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</si>
  <si>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</si>
  <si>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</si>
  <si>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</si>
  <si>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</si>
  <si>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</si>
  <si>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</si>
  <si>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</si>
  <si>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</si>
  <si>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</si>
  <si>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</si>
  <si>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</si>
  <si>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</si>
  <si>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</si>
  <si>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</si>
  <si>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</si>
  <si>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</si>
  <si>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</si>
  <si>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</si>
  <si>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</si>
  <si>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</si>
  <si>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</si>
  <si>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</si>
  <si>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</si>
  <si>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</si>
  <si>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</si>
  <si>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</si>
  <si>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</si>
  <si>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</si>
  <si>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</si>
  <si>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</si>
  <si>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</si>
  <si>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</si>
  <si>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</si>
  <si>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</si>
  <si>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</si>
  <si>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</si>
  <si>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</si>
  <si>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</si>
  <si>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</si>
  <si>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</si>
  <si>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</si>
  <si>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</si>
  <si>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</si>
  <si>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</si>
  <si>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</si>
  <si>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</si>
  <si>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</si>
  <si>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</si>
  <si>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</si>
  <si>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</si>
  <si>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</si>
  <si>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</si>
  <si>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</si>
  <si>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</si>
  <si>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</si>
  <si>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</si>
  <si>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</si>
  <si>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</si>
  <si>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</si>
  <si>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</si>
  <si>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</si>
  <si>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</si>
  <si>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</si>
  <si>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</si>
  <si>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</si>
  <si>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</si>
  <si>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</si>
  <si>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</si>
  <si>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</si>
  <si>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</si>
  <si>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</si>
  <si>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</si>
  <si>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</si>
  <si>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</si>
  <si>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</si>
  <si>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</si>
  <si>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</si>
  <si>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</si>
  <si>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</si>
  <si>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</si>
  <si>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</si>
  <si>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</si>
  <si>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</si>
  <si>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</si>
  <si>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</si>
  <si>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</si>
  <si>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</si>
  <si>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</si>
  <si>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</si>
  <si>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</si>
  <si>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</si>
  <si>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</si>
  <si>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</si>
  <si>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</si>
  <si>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</si>
  <si>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</si>
  <si>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</si>
  <si>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</si>
  <si>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</si>
  <si>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</si>
  <si>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</si>
  <si>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</si>
  <si>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</si>
  <si>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</si>
  <si>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</si>
  <si>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</si>
  <si>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</si>
  <si>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</si>
  <si>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</si>
  <si>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</si>
  <si>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</si>
  <si>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</si>
  <si>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</si>
  <si>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</si>
  <si>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</si>
  <si>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</si>
  <si>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</si>
  <si>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</si>
  <si>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</si>
  <si>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</si>
  <si>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</si>
  <si>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</si>
  <si>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</si>
  <si>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</si>
  <si>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</si>
  <si>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</si>
  <si>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</si>
  <si>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</si>
  <si>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</si>
  <si>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</si>
  <si>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</si>
  <si>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</si>
  <si>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</si>
  <si>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</si>
  <si>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</si>
  <si>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</si>
  <si>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</si>
  <si>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</si>
  <si>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</si>
  <si>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</si>
  <si>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</si>
  <si>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</si>
  <si>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</si>
  <si>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</si>
  <si>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</si>
  <si>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</si>
  <si>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</si>
  <si>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</si>
  <si>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</si>
  <si>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</si>
  <si>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</si>
  <si>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</si>
  <si>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</si>
  <si>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</si>
  <si>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</si>
  <si>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</si>
  <si>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</si>
  <si>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</si>
  <si>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</si>
  <si>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</si>
  <si>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</si>
  <si>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</si>
  <si>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</si>
  <si>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</si>
  <si>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</si>
  <si>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</si>
  <si>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</si>
  <si>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</si>
  <si>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</si>
  <si>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</si>
  <si>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</si>
  <si>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</si>
  <si>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</si>
  <si>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</si>
  <si>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</si>
  <si>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</si>
  <si>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</si>
  <si>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</si>
  <si>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</si>
  <si>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</si>
  <si>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</si>
  <si>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</si>
  <si>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</si>
  <si>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</si>
  <si>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</si>
  <si>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</si>
  <si>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</si>
  <si>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</si>
  <si>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</si>
  <si>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</si>
  <si>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</si>
  <si>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</si>
  <si>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</si>
  <si>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</si>
  <si>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</si>
  <si>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</si>
  <si>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</si>
  <si>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</si>
  <si>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</si>
  <si>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</si>
  <si>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</si>
  <si>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</si>
  <si>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</si>
  <si>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</si>
  <si>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</si>
  <si>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</si>
  <si>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</si>
  <si>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</si>
  <si>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</si>
  <si>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</si>
  <si>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</si>
  <si>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</si>
  <si>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</si>
  <si>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</si>
  <si>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</si>
  <si>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</si>
  <si>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</si>
  <si>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</si>
  <si>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</si>
  <si>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</si>
  <si>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</si>
  <si>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</si>
  <si>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</si>
  <si>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</si>
  <si>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</si>
  <si>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</si>
  <si>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</si>
  <si>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</si>
  <si>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</si>
  <si>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</si>
  <si>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</si>
  <si>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</si>
  <si>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</si>
  <si>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</si>
  <si>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</si>
  <si>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</si>
  <si>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</si>
  <si>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</si>
  <si>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</si>
  <si>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</si>
  <si>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</si>
  <si>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</si>
  <si>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</si>
  <si>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</si>
  <si>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</si>
  <si>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</si>
  <si>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</si>
  <si>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</si>
  <si>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</si>
  <si>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</si>
  <si>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</si>
  <si>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</si>
  <si>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</si>
  <si>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</si>
  <si>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</si>
  <si>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</si>
  <si>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</si>
  <si>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</si>
  <si>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</si>
  <si>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</si>
  <si>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</si>
  <si>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</si>
  <si>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</si>
  <si>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</si>
  <si>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</si>
  <si>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</si>
  <si>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</si>
  <si>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</si>
  <si>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</si>
  <si>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</si>
  <si>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</si>
  <si>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</si>
  <si>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</si>
  <si>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</si>
  <si>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</si>
  <si>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</si>
  <si>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</si>
  <si>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</si>
  <si>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</si>
  <si>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</si>
  <si>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</si>
  <si>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</si>
  <si>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</si>
  <si>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</si>
  <si>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</si>
  <si>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</si>
  <si>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</si>
  <si>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</si>
  <si>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</si>
  <si>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</si>
  <si>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</si>
  <si>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</si>
  <si>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</si>
  <si>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</si>
  <si>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</si>
  <si>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</si>
  <si>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</si>
  <si>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</si>
  <si>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</si>
  <si>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</si>
  <si>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</si>
  <si>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</si>
  <si>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</si>
  <si>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</si>
  <si>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</si>
  <si>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</si>
  <si>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</si>
  <si>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</si>
  <si>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</si>
  <si>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</si>
  <si>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</si>
  <si>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</si>
  <si>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</si>
  <si>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</si>
  <si>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</si>
  <si>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</si>
  <si>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</si>
  <si>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</si>
  <si>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</si>
  <si>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</si>
  <si>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</si>
  <si>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</si>
  <si>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</si>
  <si>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</si>
  <si>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</si>
  <si>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</si>
  <si>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</si>
  <si>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</si>
  <si>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</si>
  <si>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</si>
  <si>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</si>
  <si>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</si>
  <si>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</si>
  <si>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</si>
  <si>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</si>
  <si>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</si>
  <si>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</si>
  <si>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</si>
  <si>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</si>
  <si>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</si>
  <si>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</si>
  <si>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</si>
  <si>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</si>
  <si>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</si>
  <si>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</si>
  <si>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</si>
  <si>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</si>
  <si>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</si>
  <si>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</si>
  <si>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</si>
  <si>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</si>
  <si>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</si>
  <si>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</si>
  <si>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</si>
  <si>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</si>
  <si>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</si>
  <si>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</si>
  <si>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</si>
  <si>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</si>
  <si>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</si>
  <si>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</si>
  <si>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</si>
  <si>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</si>
  <si>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</si>
  <si>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</si>
  <si>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</si>
  <si>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</si>
  <si>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</si>
  <si>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</si>
  <si>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</si>
  <si>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</si>
  <si>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</si>
  <si>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</si>
  <si>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</si>
  <si>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</si>
  <si>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</si>
  <si>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</si>
  <si>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</si>
  <si>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</si>
  <si>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</si>
  <si>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</si>
  <si>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</si>
  <si>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</si>
  <si>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</si>
  <si>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</si>
  <si>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</si>
  <si>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</si>
  <si>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</si>
  <si>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</si>
  <si>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</si>
  <si>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</si>
  <si>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</si>
  <si>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</si>
  <si>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</si>
  <si>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</si>
  <si>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</si>
  <si>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</si>
  <si>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</si>
  <si>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</si>
  <si>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</si>
  <si>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</si>
  <si>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</si>
  <si>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</si>
  <si>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</si>
  <si>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</si>
  <si>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</si>
  <si>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</si>
  <si>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</si>
  <si>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</si>
  <si>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</si>
  <si>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</si>
  <si>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</si>
  <si>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</si>
  <si>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</si>
  <si>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</si>
  <si>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</si>
  <si>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</si>
  <si>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</si>
  <si>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</si>
  <si>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</si>
  <si>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</si>
  <si>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</si>
  <si>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</si>
  <si>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</si>
  <si>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</si>
  <si>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</si>
  <si>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</si>
  <si>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</si>
  <si>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</si>
  <si>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</si>
  <si>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</si>
  <si>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</si>
  <si>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</si>
  <si>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</si>
  <si>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</si>
  <si>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</si>
  <si>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</si>
  <si>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</si>
  <si>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</si>
  <si>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</si>
  <si>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</si>
  <si>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</si>
  <si>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</si>
  <si>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</si>
  <si>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</si>
  <si>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</si>
  <si>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</si>
  <si>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</si>
  <si>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</si>
  <si>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</si>
  <si>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</si>
  <si>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</si>
  <si>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</si>
  <si>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</si>
  <si>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</si>
  <si>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</si>
  <si>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</si>
  <si>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</si>
  <si>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</si>
  <si>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</si>
  <si>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</si>
  <si>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</si>
  <si>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</si>
  <si>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</si>
  <si>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</si>
  <si>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</si>
  <si>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</si>
  <si>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</si>
  <si>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</si>
  <si>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</si>
  <si>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</si>
  <si>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</si>
  <si>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</si>
  <si>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</si>
  <si>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</si>
  <si>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</si>
  <si>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</si>
  <si>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</si>
  <si>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</si>
  <si>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</si>
  <si>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</si>
  <si>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</si>
  <si>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</si>
  <si>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</si>
  <si>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</si>
  <si>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</si>
  <si>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</si>
  <si>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</si>
  <si>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</si>
  <si>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</si>
  <si>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</si>
  <si>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</si>
  <si>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</si>
  <si>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</si>
  <si>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</si>
  <si>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</si>
  <si>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</si>
  <si>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</si>
  <si>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</si>
  <si>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</si>
  <si>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</si>
  <si>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</si>
  <si>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</si>
  <si>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</si>
  <si>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</si>
  <si>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</si>
  <si>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</si>
  <si>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</si>
  <si>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</si>
  <si>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</si>
  <si>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</si>
  <si>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</si>
  <si>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</si>
  <si>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</si>
  <si>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</si>
  <si>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</si>
  <si>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</si>
  <si>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</si>
  <si>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</si>
  <si>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</si>
  <si>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</si>
  <si>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</si>
  <si>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</si>
  <si>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</si>
  <si>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</si>
  <si>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</si>
  <si>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</si>
  <si>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</si>
  <si>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</si>
  <si>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</si>
  <si>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</si>
  <si>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</si>
  <si>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</si>
  <si>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</si>
  <si>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</si>
  <si>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</si>
  <si>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</si>
  <si>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</si>
  <si>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</si>
  <si>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</si>
  <si>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</si>
  <si>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</si>
  <si>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</si>
  <si>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</si>
  <si>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</si>
  <si>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</si>
  <si>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</si>
  <si>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</si>
  <si>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</si>
  <si>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</si>
  <si>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</si>
  <si>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</si>
  <si>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</si>
  <si>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</si>
  <si>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</si>
  <si>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</si>
  <si>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</si>
  <si>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</si>
  <si>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</si>
  <si>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</si>
  <si>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</si>
  <si>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</si>
  <si>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</si>
  <si>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</si>
  <si>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</si>
  <si>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</si>
  <si>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</si>
  <si>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</si>
  <si>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</si>
  <si>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</si>
  <si>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</si>
  <si>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</si>
  <si>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</si>
  <si>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</si>
  <si>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</si>
  <si>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</si>
  <si>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</si>
  <si>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</si>
  <si>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</si>
  <si>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</si>
  <si>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</si>
  <si>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</si>
  <si>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</si>
  <si>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</si>
  <si>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</si>
  <si>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</si>
  <si>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</si>
  <si>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</si>
  <si>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</si>
  <si>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</si>
  <si>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</si>
  <si>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</si>
  <si>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</si>
  <si>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</si>
  <si>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</si>
  <si>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</si>
  <si>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</si>
  <si>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</si>
  <si>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</si>
  <si>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</si>
  <si>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</si>
  <si>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</si>
  <si>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</si>
  <si>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</si>
  <si>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</si>
  <si>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</si>
  <si>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</si>
  <si>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</si>
  <si>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</si>
  <si>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</si>
  <si>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</si>
  <si>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</si>
  <si>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</si>
  <si>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</si>
  <si>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</si>
  <si>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</si>
  <si>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</si>
  <si>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</si>
  <si>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</si>
  <si>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</si>
  <si>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</si>
  <si>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</si>
  <si>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</si>
  <si>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</si>
  <si>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</si>
  <si>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</si>
  <si>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</si>
  <si>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</si>
  <si>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</si>
  <si>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</si>
  <si>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</si>
  <si>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</si>
  <si>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</si>
  <si>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</si>
  <si>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</si>
  <si>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</si>
  <si>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</si>
  <si>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</si>
  <si>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</si>
  <si>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</si>
  <si>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</si>
  <si>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</si>
  <si>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</si>
  <si>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</si>
  <si>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</si>
  <si>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</si>
  <si>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</si>
  <si>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</si>
  <si>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</si>
  <si>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</si>
  <si>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</si>
  <si>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</si>
  <si>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</si>
  <si>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</si>
  <si>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</si>
  <si>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</si>
  <si>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</si>
  <si>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</si>
  <si>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</si>
  <si>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</si>
  <si>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</si>
  <si>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</si>
  <si>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</si>
  <si>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</si>
  <si>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</si>
  <si>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</si>
  <si>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</si>
  <si>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</si>
  <si>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</si>
  <si>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</si>
  <si>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</si>
  <si>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</si>
  <si>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</si>
  <si>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</si>
  <si>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</si>
  <si>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</si>
  <si>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</si>
  <si>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</si>
  <si>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</si>
  <si>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</si>
  <si>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</si>
  <si>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</si>
  <si>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</si>
  <si>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</si>
  <si>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</si>
  <si>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</si>
  <si>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</si>
  <si>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</si>
  <si>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</si>
  <si>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</si>
  <si>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</si>
  <si>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</si>
  <si>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</si>
  <si>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</si>
  <si>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</si>
  <si>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</si>
  <si>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</si>
  <si>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</si>
  <si>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</si>
  <si>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</si>
  <si>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</si>
  <si>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</si>
  <si>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</si>
  <si>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</si>
  <si>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</si>
  <si>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</si>
  <si>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</si>
  <si>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</si>
  <si>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</si>
  <si>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</si>
  <si>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</si>
  <si>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</si>
  <si>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</si>
  <si>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</si>
  <si>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</si>
  <si>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</si>
  <si>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</si>
  <si>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</si>
  <si>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</si>
  <si>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</si>
  <si>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</si>
  <si>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</si>
  <si>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</si>
  <si>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</si>
  <si>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</si>
  <si>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</si>
  <si>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</si>
  <si>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</si>
  <si>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</si>
  <si>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</si>
  <si>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</si>
  <si>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</si>
  <si>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</si>
  <si>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</si>
  <si>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</si>
  <si>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</si>
  <si>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</si>
  <si>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</si>
  <si>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</si>
  <si>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</si>
  <si>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</si>
  <si>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</si>
  <si>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</si>
  <si>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</si>
  <si>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</si>
  <si>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</si>
  <si>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</si>
  <si>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</si>
  <si>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</si>
  <si>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</si>
  <si>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</si>
  <si>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</si>
  <si>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</si>
  <si>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</si>
  <si>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</si>
  <si>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</si>
  <si>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</si>
  <si>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</si>
  <si>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</si>
  <si>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</si>
  <si>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</si>
  <si>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</si>
  <si>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</si>
  <si>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</si>
  <si>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</si>
  <si>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</si>
  <si>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</si>
  <si>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</si>
  <si>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</si>
  <si>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</si>
  <si>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</si>
  <si>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</si>
  <si>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</si>
  <si>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</si>
  <si>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</si>
  <si>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</si>
  <si>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</si>
  <si>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</si>
  <si>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</si>
  <si>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</si>
  <si>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</si>
  <si>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</si>
  <si>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</si>
  <si>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</si>
  <si>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</si>
  <si>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</si>
  <si>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</si>
  <si>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</si>
  <si>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</si>
  <si>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</si>
  <si>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</si>
  <si>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</si>
  <si>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</si>
  <si>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</si>
  <si>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</si>
  <si>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</si>
  <si>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</si>
  <si>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</si>
  <si>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</si>
  <si>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</si>
  <si>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</si>
  <si>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</si>
  <si>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</si>
  <si>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</si>
  <si>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</si>
  <si>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</si>
  <si>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</si>
  <si>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</si>
  <si>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</si>
  <si>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</si>
  <si>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</si>
  <si>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</si>
  <si>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</si>
  <si>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</si>
  <si>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</si>
  <si>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</si>
  <si>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</si>
  <si>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</si>
  <si>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</si>
  <si>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</si>
  <si>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</si>
  <si>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</si>
  <si>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</si>
  <si>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</si>
  <si>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</si>
  <si>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</si>
  <si>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</si>
  <si>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</si>
  <si>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</si>
  <si>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</si>
  <si>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</si>
  <si>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</si>
  <si>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</si>
  <si>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</si>
  <si>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</si>
  <si>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</si>
  <si>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</si>
  <si>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</si>
  <si>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</si>
  <si>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</si>
  <si>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</si>
  <si>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</si>
  <si>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</si>
  <si>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</si>
  <si>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</si>
  <si>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</si>
  <si>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</si>
  <si>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</si>
  <si>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</si>
  <si>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</si>
  <si>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</si>
  <si>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</si>
  <si>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</si>
  <si>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</si>
  <si>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</si>
  <si>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</si>
  <si>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</si>
  <si>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</si>
  <si>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</si>
  <si>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</si>
  <si>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</si>
  <si>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</si>
  <si>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</si>
  <si>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</si>
  <si>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</si>
  <si>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</si>
  <si>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</si>
  <si>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</si>
  <si>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</si>
  <si>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</si>
  <si>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</si>
  <si>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</si>
  <si>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</si>
  <si>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</si>
  <si>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</si>
  <si>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</si>
  <si>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</si>
  <si>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</si>
  <si>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</si>
  <si>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</si>
  <si>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</si>
  <si>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</si>
  <si>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</si>
  <si>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</si>
  <si>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</si>
  <si>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</si>
  <si>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</si>
  <si>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</si>
  <si>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</si>
  <si>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</si>
  <si>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</si>
  <si>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</si>
  <si>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</si>
  <si>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</si>
  <si>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</si>
  <si>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</si>
  <si>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</si>
  <si>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</si>
  <si>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</si>
  <si>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</si>
  <si>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</si>
  <si>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</si>
  <si>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</si>
  <si>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</si>
  <si>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</si>
  <si>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</si>
  <si>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</si>
  <si>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</si>
  <si>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</si>
  <si>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</si>
  <si>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</si>
  <si>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</si>
  <si>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</si>
  <si>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</si>
  <si>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</si>
  <si>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</si>
  <si>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</si>
  <si>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</si>
  <si>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</si>
  <si>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</si>
  <si>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</si>
  <si>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</si>
  <si>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</si>
  <si>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</si>
  <si>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</si>
  <si>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</si>
  <si>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</si>
  <si>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</si>
  <si>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</si>
  <si>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</si>
  <si>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</si>
  <si>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</si>
  <si>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</si>
  <si>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</si>
  <si>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</si>
  <si>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</si>
  <si>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</si>
  <si>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</si>
  <si>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</si>
  <si>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</si>
  <si>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</si>
  <si>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</si>
  <si>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</si>
  <si>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</si>
  <si>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</si>
  <si>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</si>
  <si>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</si>
  <si>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</si>
  <si>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</si>
  <si>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</si>
  <si>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</si>
  <si>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</si>
  <si>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</si>
  <si>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</si>
  <si>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</si>
  <si>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</si>
  <si>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</si>
  <si>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</si>
  <si>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</si>
  <si>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</si>
  <si>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</si>
  <si>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</si>
  <si>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</si>
  <si>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</si>
  <si>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</si>
  <si>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</si>
  <si>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</si>
  <si>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</si>
  <si>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</si>
  <si>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</si>
  <si>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</si>
  <si>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</si>
  <si>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</si>
  <si>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</si>
  <si>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</si>
  <si>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</si>
  <si>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</si>
  <si>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</si>
  <si>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</si>
  <si>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</si>
  <si>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</si>
  <si>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</si>
  <si>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</si>
  <si>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</si>
  <si>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</si>
  <si>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</si>
  <si>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</si>
  <si>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</si>
  <si>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</si>
  <si>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</si>
  <si>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</si>
  <si>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</si>
  <si>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</si>
  <si>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</si>
  <si>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</si>
  <si>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</si>
  <si>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</si>
  <si>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</si>
  <si>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</si>
  <si>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</si>
  <si>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</si>
  <si>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</si>
  <si>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</si>
  <si>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</si>
  <si>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</si>
  <si>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</si>
  <si>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</si>
  <si>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</si>
  <si>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</si>
  <si>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</si>
  <si>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</si>
  <si>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</si>
  <si>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</si>
  <si>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</si>
  <si>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</si>
  <si>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</si>
  <si>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</si>
  <si>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</si>
  <si>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</si>
  <si>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</si>
  <si>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</si>
  <si>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</si>
  <si>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</si>
  <si>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</si>
  <si>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</si>
  <si>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</si>
  <si>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</si>
  <si>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</si>
  <si>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</si>
  <si>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</si>
  <si>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</si>
  <si>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</si>
  <si>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</si>
  <si>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</si>
  <si>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</si>
  <si>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</si>
  <si>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</si>
  <si>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</si>
  <si>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</si>
  <si>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</si>
  <si>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</si>
  <si>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</si>
  <si>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</si>
  <si>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</si>
  <si>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</si>
  <si>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</si>
  <si>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</si>
  <si>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</si>
  <si>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</si>
  <si>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</si>
  <si>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</si>
  <si>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</si>
  <si>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</si>
  <si>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</si>
  <si>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</si>
  <si>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</si>
  <si>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</si>
  <si>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</si>
  <si>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</si>
  <si>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</si>
  <si>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</si>
  <si>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</si>
  <si>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</si>
  <si>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</si>
  <si>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</si>
  <si>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</si>
  <si>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</si>
  <si>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</si>
  <si>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</si>
  <si>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</si>
  <si>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</si>
  <si>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</si>
  <si>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</si>
  <si>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</si>
  <si>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</si>
  <si>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</si>
  <si>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</si>
  <si>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</si>
  <si>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</si>
  <si>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</si>
  <si>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</si>
  <si>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</si>
  <si>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</si>
  <si>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</si>
  <si>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</si>
  <si>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</si>
  <si>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</si>
  <si>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</si>
  <si>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</si>
  <si>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</si>
  <si>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</si>
  <si>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</si>
  <si>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</si>
  <si>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</si>
  <si>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</si>
  <si>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</si>
  <si>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</si>
  <si>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</si>
  <si>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</si>
  <si>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</si>
  <si>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</si>
  <si>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</si>
  <si>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</si>
  <si>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</si>
  <si>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</si>
  <si>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</si>
  <si>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</si>
  <si>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</si>
  <si>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</si>
  <si>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</si>
  <si>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</si>
  <si>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</si>
  <si>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</si>
  <si>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</si>
  <si>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</si>
  <si>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</si>
  <si>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</si>
  <si>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</si>
  <si>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</si>
  <si>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</si>
  <si>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</si>
  <si>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</si>
  <si>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</si>
  <si>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</si>
  <si>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</si>
  <si>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</si>
  <si>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</si>
  <si>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</si>
  <si>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</si>
  <si>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</si>
  <si>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</si>
  <si>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</si>
  <si>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</si>
  <si>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</si>
  <si>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</si>
  <si>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</si>
  <si>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</si>
  <si>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</si>
  <si>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</si>
  <si>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</si>
  <si>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</si>
  <si>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</si>
  <si>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</si>
  <si>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</si>
  <si>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</si>
  <si>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</si>
  <si>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</si>
  <si>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</si>
  <si>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</si>
  <si>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</si>
  <si>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</si>
  <si>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</si>
  <si>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</si>
  <si>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</si>
  <si>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</si>
  <si>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</si>
  <si>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</si>
  <si>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</si>
  <si>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</si>
  <si>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</si>
  <si>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</si>
  <si>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</si>
  <si>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</si>
  <si>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</si>
  <si>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</si>
  <si>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</si>
  <si>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</si>
  <si>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</si>
  <si>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</si>
  <si>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</si>
  <si>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</si>
  <si>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</si>
  <si>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</si>
  <si>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</si>
  <si>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</si>
  <si>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</si>
  <si>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</si>
  <si>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</si>
  <si>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</si>
  <si>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</si>
  <si>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</si>
  <si>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</si>
  <si>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</si>
  <si>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</si>
  <si>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</si>
  <si>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</si>
  <si>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</si>
  <si>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</si>
  <si>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</si>
  <si>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</si>
  <si>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</si>
  <si>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</si>
  <si>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</si>
  <si>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</si>
  <si>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</si>
  <si>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</si>
  <si>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</si>
  <si>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</si>
  <si>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</si>
  <si>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</si>
  <si>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</si>
  <si>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</si>
  <si>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</si>
  <si>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</si>
  <si>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</si>
  <si>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</si>
  <si>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</si>
  <si>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</si>
  <si>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</si>
  <si>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</si>
  <si>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</si>
  <si>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</si>
  <si>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</si>
  <si>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</si>
  <si>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</si>
  <si>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</si>
  <si>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</si>
  <si>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</si>
  <si>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</si>
  <si>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</si>
  <si>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</si>
  <si>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</si>
  <si>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</si>
  <si>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</si>
  <si>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</si>
  <si>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</si>
  <si>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</si>
  <si>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</si>
  <si>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</si>
  <si>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</si>
  <si>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</si>
  <si>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</si>
  <si>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</si>
  <si>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</si>
  <si>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</si>
  <si>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</si>
  <si>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</si>
  <si>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</si>
  <si>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</si>
  <si>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</si>
  <si>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</si>
  <si>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</si>
  <si>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</si>
  <si>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</si>
  <si>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</si>
  <si>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</si>
  <si>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</si>
  <si>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</si>
  <si>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</si>
  <si>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</si>
  <si>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</si>
  <si>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</si>
  <si>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</si>
  <si>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</si>
  <si>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</si>
  <si>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</si>
  <si>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</si>
  <si>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</si>
  <si>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</si>
  <si>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</si>
  <si>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</si>
  <si>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</si>
  <si>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</si>
  <si>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</si>
  <si>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</si>
  <si>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</si>
  <si>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</si>
  <si>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</si>
  <si>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</si>
  <si>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</si>
  <si>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</si>
  <si>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</si>
  <si>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</si>
  <si>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</si>
  <si>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</si>
  <si>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</si>
  <si>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</si>
  <si>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</si>
  <si>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</si>
  <si>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</si>
  <si>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</si>
  <si>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</si>
  <si>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</si>
  <si>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</si>
  <si>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</si>
  <si>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</si>
  <si>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</si>
  <si>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</si>
  <si>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</si>
  <si>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</si>
  <si>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</si>
  <si>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</si>
  <si>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</si>
  <si>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</si>
  <si>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</si>
  <si>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</si>
  <si>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</si>
  <si>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</si>
  <si>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</si>
  <si>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</si>
  <si>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</si>
  <si>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</si>
  <si>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</si>
  <si>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</si>
  <si>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</si>
  <si>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</si>
  <si>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</si>
  <si>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</si>
  <si>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</si>
  <si>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</si>
  <si>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</si>
  <si>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</si>
  <si>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</si>
  <si>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</si>
  <si>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</si>
  <si>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</si>
  <si>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</si>
  <si>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</si>
  <si>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</si>
  <si>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</si>
  <si>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</si>
  <si>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</si>
  <si>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</si>
  <si>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</si>
  <si>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</si>
  <si>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</si>
  <si>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</si>
  <si>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</si>
  <si>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</si>
  <si>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</si>
  <si>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</si>
  <si>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</si>
  <si>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</si>
  <si>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</si>
  <si>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</si>
  <si>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</si>
  <si>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</si>
  <si>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</si>
  <si>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</si>
  <si>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</si>
  <si>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</si>
  <si>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</si>
  <si>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</si>
  <si>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</si>
  <si>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</si>
  <si>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</si>
  <si>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</si>
  <si>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</si>
  <si>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</si>
  <si>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</si>
  <si>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</si>
  <si>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</si>
  <si>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</si>
  <si>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</si>
  <si>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</si>
  <si>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</si>
  <si>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</si>
  <si>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</si>
  <si>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</si>
  <si>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</si>
  <si>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</si>
  <si>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</si>
  <si>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</si>
  <si>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</si>
  <si>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</si>
  <si>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</si>
  <si>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</si>
  <si>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</si>
  <si>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</si>
  <si>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</si>
  <si>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</si>
  <si>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</si>
  <si>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</si>
  <si>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</si>
  <si>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</si>
  <si>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</si>
  <si>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</si>
  <si>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</si>
  <si>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</si>
  <si>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</si>
  <si>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</si>
  <si>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</si>
  <si>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</si>
  <si>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</si>
  <si>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</si>
  <si>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</si>
  <si>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</si>
  <si>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</si>
  <si>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</si>
  <si>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</si>
  <si>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</si>
  <si>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</si>
  <si>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</si>
  <si>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</si>
  <si>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</si>
  <si>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</si>
  <si>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</si>
  <si>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</si>
  <si>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</si>
  <si>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</si>
  <si>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</si>
  <si>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</si>
  <si>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</si>
  <si>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</si>
  <si>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</si>
  <si>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</si>
  <si>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</si>
  <si>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</si>
  <si>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</si>
  <si>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</si>
  <si>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</si>
  <si>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</si>
  <si>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</si>
  <si>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</si>
  <si>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</si>
  <si>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</si>
  <si>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</si>
  <si>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</si>
  <si>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</si>
  <si>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</si>
  <si>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</si>
  <si>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</si>
  <si>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</si>
  <si>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</si>
  <si>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</si>
  <si>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</si>
  <si>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</si>
  <si>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</si>
  <si>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</si>
  <si>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</si>
  <si>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</si>
  <si>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</si>
  <si>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</si>
  <si>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</si>
  <si>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</si>
  <si>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</si>
  <si>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</si>
  <si>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</si>
  <si>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</si>
  <si>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</si>
  <si>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</si>
  <si>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</si>
  <si>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</si>
  <si>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</si>
  <si>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</si>
  <si>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</si>
  <si>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</si>
  <si>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</si>
  <si>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</si>
  <si>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</si>
  <si>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</si>
  <si>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</si>
  <si>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</si>
  <si>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</si>
  <si>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</si>
  <si>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</si>
  <si>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</si>
  <si>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</si>
  <si>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</si>
  <si>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</si>
  <si>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</si>
  <si>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</si>
  <si>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</si>
  <si>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</si>
  <si>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</si>
  <si>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</si>
  <si>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</si>
  <si>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</si>
  <si>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</si>
  <si>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</si>
  <si>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</si>
  <si>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</si>
  <si>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</si>
  <si>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</si>
  <si>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</si>
  <si>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</si>
  <si>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</si>
  <si>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</si>
  <si>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</si>
  <si>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</si>
  <si>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</si>
  <si>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</si>
  <si>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</si>
  <si>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</si>
  <si>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</si>
  <si>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</si>
  <si>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</si>
  <si>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</si>
  <si>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</si>
  <si>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</si>
  <si>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</si>
  <si>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</si>
  <si>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</si>
  <si>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</si>
  <si>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</si>
  <si>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</si>
  <si>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</si>
  <si>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</si>
  <si>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</si>
  <si>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</si>
  <si>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</si>
  <si>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</si>
  <si>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</si>
  <si>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</si>
  <si>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</si>
  <si>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</si>
  <si>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</si>
  <si>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</si>
  <si>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</si>
  <si>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</si>
  <si>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</si>
  <si>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</si>
  <si>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</si>
  <si>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</si>
  <si>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</si>
  <si>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</si>
  <si>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</si>
  <si>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</si>
  <si>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</si>
  <si>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</si>
  <si>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</si>
  <si>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</si>
  <si>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</si>
  <si>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</si>
  <si>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</si>
  <si>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</si>
  <si>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</si>
  <si>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</si>
  <si>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</si>
  <si>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</si>
  <si>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</si>
  <si>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</si>
  <si>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</si>
  <si>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</si>
  <si>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</si>
  <si>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</si>
  <si>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</si>
  <si>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</si>
  <si>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</si>
  <si>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</si>
  <si>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</si>
  <si>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</si>
  <si>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</si>
  <si>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</si>
  <si>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</si>
  <si>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</si>
  <si>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</si>
  <si>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</si>
  <si>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</si>
  <si>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</si>
  <si>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</si>
  <si>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</si>
  <si>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</si>
  <si>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</si>
  <si>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</si>
  <si>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</si>
  <si>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</si>
  <si>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</si>
  <si>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</si>
  <si>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</si>
  <si>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</si>
  <si>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</si>
  <si>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</si>
  <si>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</si>
  <si>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</si>
  <si>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</si>
  <si>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</si>
  <si>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</si>
  <si>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</si>
  <si>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</si>
  <si>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</si>
  <si>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</si>
  <si>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</si>
  <si>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</si>
  <si>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</si>
  <si>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</si>
  <si>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</si>
  <si>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</si>
  <si>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</si>
  <si>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</si>
  <si>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</si>
  <si>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</si>
  <si>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</si>
  <si>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</si>
  <si>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</si>
  <si>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</si>
  <si>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</si>
  <si>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</si>
  <si>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</si>
  <si>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</si>
  <si>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</si>
  <si>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</si>
  <si>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</si>
  <si>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</si>
  <si>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</si>
  <si>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</si>
  <si>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</si>
  <si>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</si>
  <si>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</si>
  <si>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</si>
  <si>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</si>
  <si>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</si>
  <si>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</si>
  <si>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</si>
  <si>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</si>
  <si>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</si>
  <si>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</si>
  <si>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</si>
  <si>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</si>
  <si>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</si>
  <si>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</si>
  <si>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</si>
  <si>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</si>
  <si>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</si>
  <si>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</si>
  <si>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</si>
  <si>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</si>
  <si>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</si>
  <si>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</si>
  <si>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</si>
  <si>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</si>
  <si>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</si>
  <si>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</si>
  <si>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</si>
  <si>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</si>
  <si>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</si>
  <si>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</si>
  <si>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</si>
  <si>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</si>
  <si>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</si>
  <si>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</si>
  <si>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</si>
  <si>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</si>
  <si>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</si>
  <si>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</si>
  <si>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</si>
  <si>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</si>
  <si>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</si>
  <si>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</si>
  <si>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</si>
  <si>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</si>
  <si>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</si>
  <si>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</si>
  <si>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</si>
  <si>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</si>
  <si>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</si>
  <si>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</si>
  <si>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</si>
  <si>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</si>
  <si>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</si>
  <si>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</si>
  <si>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</si>
  <si>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</si>
  <si>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</si>
  <si>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</si>
  <si>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</si>
  <si>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</si>
  <si>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</si>
  <si>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</si>
  <si>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</si>
  <si>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</si>
  <si>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</si>
  <si>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</si>
  <si>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</si>
  <si>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</si>
  <si>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</si>
  <si>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</si>
  <si>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</si>
  <si>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</si>
  <si>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</si>
  <si>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</si>
  <si>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</si>
  <si>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</si>
  <si>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</si>
  <si>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</si>
  <si>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</si>
  <si>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</si>
  <si>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</si>
  <si>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</si>
  <si>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</si>
  <si>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</si>
  <si>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</si>
  <si>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</si>
  <si>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</si>
  <si>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</si>
  <si>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</si>
  <si>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</si>
  <si>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</si>
  <si>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</si>
  <si>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</si>
  <si>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</si>
  <si>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</si>
  <si>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</si>
  <si>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</si>
  <si>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</si>
  <si>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</si>
  <si>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</si>
  <si>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</si>
  <si>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</si>
  <si>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</si>
  <si>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</si>
  <si>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</si>
  <si>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</si>
  <si>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</si>
  <si>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</si>
  <si>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</si>
  <si>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</si>
  <si>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</si>
  <si>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</si>
  <si>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</si>
  <si>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</si>
  <si>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</si>
  <si>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</si>
  <si>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</si>
  <si>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</si>
  <si>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</si>
  <si>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</si>
  <si>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</si>
  <si>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</si>
  <si>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</si>
  <si>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</si>
  <si>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</si>
  <si>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</si>
  <si>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</si>
  <si>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</si>
  <si>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</si>
  <si>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</si>
  <si>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</si>
  <si>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</si>
  <si>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</si>
  <si>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</si>
  <si>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</si>
  <si>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</si>
  <si>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</si>
  <si>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</si>
  <si>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</si>
  <si>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</si>
  <si>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</si>
  <si>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</si>
  <si>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</si>
  <si>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</si>
  <si>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</si>
  <si>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</si>
  <si>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</si>
  <si>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</si>
  <si>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</si>
  <si>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</si>
  <si>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</si>
  <si>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</si>
  <si>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</si>
  <si>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</si>
  <si>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</si>
  <si>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</si>
  <si>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</si>
  <si>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</si>
  <si>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</si>
  <si>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</si>
  <si>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</si>
  <si>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</si>
  <si>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</si>
  <si>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</si>
  <si>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</si>
  <si>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</si>
  <si>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</si>
  <si>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</si>
  <si>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</si>
  <si>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</si>
  <si>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</si>
  <si>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</si>
  <si>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</si>
  <si>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</si>
  <si>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</si>
  <si>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</si>
  <si>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</si>
  <si>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</si>
  <si>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</si>
  <si>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</si>
  <si>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</si>
  <si>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</si>
  <si>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</si>
  <si>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</si>
  <si>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</si>
  <si>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</si>
  <si>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</si>
  <si>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</si>
  <si>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</si>
  <si>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</si>
  <si>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</si>
  <si>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</si>
  <si>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</si>
  <si>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</si>
  <si>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</si>
  <si>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</si>
  <si>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</si>
  <si>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</si>
  <si>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</si>
  <si>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</si>
  <si>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</si>
  <si>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</si>
  <si>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</si>
  <si>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</si>
  <si>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</si>
  <si>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</si>
  <si>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</si>
  <si>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</si>
  <si>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</si>
  <si>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</si>
  <si>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</si>
  <si>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</si>
  <si>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</si>
  <si>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</si>
  <si>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</si>
  <si>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</si>
  <si>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</si>
  <si>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</si>
  <si>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</si>
  <si>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</si>
  <si>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</si>
  <si>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</si>
  <si>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</si>
  <si>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</si>
  <si>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</si>
  <si>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</si>
  <si>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</si>
  <si>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</si>
  <si>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</si>
  <si>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</si>
  <si>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</si>
  <si>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</si>
  <si>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</si>
  <si>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</si>
  <si>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</si>
  <si>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</si>
  <si>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</si>
  <si>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</si>
  <si>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</si>
  <si>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</si>
  <si>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</si>
  <si>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</si>
  <si>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</si>
  <si>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</si>
  <si>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</si>
  <si>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</si>
  <si>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</si>
  <si>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</si>
  <si>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</si>
  <si>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</si>
  <si>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</si>
  <si>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</si>
  <si>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</si>
  <si>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</si>
  <si>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</si>
  <si>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</si>
  <si>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</si>
  <si>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</si>
  <si>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</si>
  <si>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</si>
  <si>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</si>
  <si>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</si>
  <si>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</si>
  <si>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</si>
  <si>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</si>
  <si>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</si>
  <si>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</si>
  <si>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</si>
  <si>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</si>
  <si>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</si>
  <si>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</si>
  <si>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</si>
  <si>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</si>
  <si>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</si>
  <si>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</si>
  <si>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</si>
  <si>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</si>
  <si>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</si>
  <si>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</si>
  <si>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</si>
  <si>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</si>
  <si>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</si>
  <si>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</si>
  <si>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</si>
  <si>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</si>
  <si>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</si>
  <si>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</si>
  <si>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</si>
  <si>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</si>
  <si>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</si>
  <si>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</si>
  <si>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</si>
  <si>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</si>
  <si>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</si>
  <si>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</si>
  <si>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</si>
  <si>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</si>
  <si>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</si>
  <si>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</si>
  <si>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</si>
  <si>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</si>
  <si>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</si>
  <si>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</si>
  <si>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</si>
  <si>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</si>
  <si>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</si>
  <si>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</si>
  <si>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</si>
  <si>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</si>
  <si>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</si>
  <si>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</si>
  <si>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</si>
  <si>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</si>
  <si>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</si>
  <si>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</si>
  <si>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</si>
  <si>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</si>
  <si>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</si>
  <si>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</si>
  <si>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</si>
  <si>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</si>
  <si>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</si>
  <si>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</si>
  <si>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</si>
  <si>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</si>
  <si>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</si>
  <si>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</si>
  <si>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</si>
  <si>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</si>
  <si>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</si>
  <si>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</si>
  <si>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</si>
  <si>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</si>
  <si>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</si>
  <si>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</si>
  <si>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</si>
  <si>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</si>
  <si>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</si>
  <si>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</si>
  <si>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</si>
  <si>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</si>
  <si>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</si>
  <si>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</si>
  <si>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</si>
  <si>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</si>
  <si>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</si>
  <si>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</si>
  <si>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</si>
  <si>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</si>
  <si>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</si>
  <si>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</si>
  <si>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</si>
  <si>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</si>
  <si>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</si>
  <si>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</si>
  <si>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</si>
  <si>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</si>
  <si>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</si>
  <si>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</si>
  <si>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</si>
  <si>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</si>
  <si>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</si>
  <si>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</si>
  <si>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</si>
  <si>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</si>
  <si>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</si>
  <si>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</si>
  <si>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</si>
  <si>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</si>
  <si>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</si>
  <si>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</si>
  <si>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</si>
  <si>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</si>
  <si>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</si>
  <si>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</si>
  <si>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</si>
  <si>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</si>
  <si>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</si>
  <si>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</si>
  <si>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</si>
  <si>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</si>
  <si>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</si>
  <si>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</si>
  <si>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</si>
  <si>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</si>
  <si>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</si>
  <si>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</si>
  <si>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</si>
  <si>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</si>
  <si>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</si>
  <si>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</si>
  <si>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</si>
  <si>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</si>
  <si>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</si>
  <si>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</si>
  <si>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</si>
  <si>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</si>
  <si>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</si>
  <si>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</si>
  <si>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</si>
  <si>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</si>
  <si>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</si>
  <si>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</si>
  <si>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</si>
  <si>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</si>
  <si>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</si>
  <si>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</si>
  <si>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</si>
  <si>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</si>
  <si>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</si>
  <si>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</si>
  <si>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</si>
  <si>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</si>
  <si>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</si>
  <si>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</si>
  <si>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</si>
  <si>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</si>
  <si>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</si>
  <si>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</si>
  <si>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</si>
  <si>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</si>
  <si>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</si>
  <si>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</si>
  <si>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</si>
  <si>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</si>
  <si>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</si>
  <si>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</si>
  <si>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</si>
  <si>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</si>
  <si>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</si>
  <si>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</si>
  <si>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</si>
  <si>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</si>
  <si>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</si>
  <si>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</si>
  <si>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</si>
  <si>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</si>
  <si>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</si>
  <si>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</si>
  <si>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</si>
  <si>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</si>
  <si>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</si>
  <si>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</si>
  <si>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</si>
  <si>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</si>
  <si>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</si>
  <si>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</si>
  <si>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</si>
  <si>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</si>
  <si>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</si>
  <si>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</si>
  <si>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</si>
  <si>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</si>
  <si>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</si>
  <si>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</si>
  <si>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</si>
  <si>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</si>
  <si>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</si>
  <si>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</si>
  <si>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</si>
  <si>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</si>
  <si>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</si>
  <si>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</si>
  <si>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</si>
  <si>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</si>
  <si>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</si>
  <si>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</si>
  <si>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</si>
  <si>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</si>
  <si>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</si>
  <si>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</si>
  <si>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</si>
  <si>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</si>
  <si>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</si>
  <si>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</si>
  <si>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</si>
  <si>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</si>
  <si>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</si>
  <si>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</si>
  <si>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</si>
  <si>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</si>
  <si>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</si>
  <si>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</si>
  <si>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</si>
  <si>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</si>
  <si>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</si>
  <si>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</si>
  <si>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</si>
  <si>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</si>
  <si>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</si>
  <si>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</si>
  <si>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</si>
  <si>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</si>
  <si>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</si>
  <si>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</si>
  <si>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</si>
  <si>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</si>
  <si>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</si>
  <si>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</si>
  <si>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</si>
  <si>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</si>
  <si>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</si>
  <si>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</si>
  <si>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</si>
  <si>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</si>
  <si>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</si>
  <si>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</si>
  <si>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</si>
  <si>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</si>
  <si>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</si>
  <si>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</si>
  <si>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</si>
  <si>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</si>
  <si>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</si>
  <si>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</si>
  <si>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</si>
  <si>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</si>
  <si>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</si>
  <si>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</si>
  <si>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</si>
  <si>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</si>
  <si>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</si>
  <si>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</si>
  <si>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</si>
  <si>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</si>
  <si>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</si>
  <si>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</si>
  <si>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</si>
  <si>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</si>
  <si>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</si>
  <si>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</si>
  <si>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</si>
  <si>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</si>
  <si>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</si>
  <si>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</si>
  <si>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</si>
  <si>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</si>
  <si>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</si>
  <si>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</si>
  <si>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</si>
  <si>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</si>
  <si>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</si>
  <si>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</si>
  <si>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</si>
  <si>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</si>
  <si>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</si>
  <si>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</si>
  <si>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</si>
  <si>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</si>
  <si>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</si>
  <si>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</si>
  <si>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</si>
  <si>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</si>
  <si>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</si>
  <si>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</si>
  <si>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</si>
  <si>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</si>
  <si>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</si>
  <si>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</si>
  <si>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</si>
  <si>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</si>
  <si>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</si>
  <si>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</si>
  <si>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</si>
  <si>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</si>
  <si>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</si>
  <si>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</si>
  <si>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</si>
  <si>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</si>
  <si>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</si>
  <si>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</si>
  <si>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</si>
  <si>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</si>
  <si>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</si>
  <si>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</si>
  <si>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</si>
  <si>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</si>
  <si>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</si>
  <si>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</si>
  <si>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</si>
  <si>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</si>
  <si>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</si>
  <si>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</si>
  <si>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</si>
  <si>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</si>
  <si>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</si>
  <si>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</si>
  <si>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</si>
  <si>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</si>
  <si>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</si>
  <si>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</si>
  <si>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</si>
  <si>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</si>
  <si>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</si>
  <si>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</si>
  <si>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</si>
  <si>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</si>
  <si>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</si>
  <si>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</si>
  <si>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</si>
  <si>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</si>
  <si>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</si>
  <si>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</si>
  <si>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</si>
  <si>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</si>
  <si>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</si>
  <si>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</si>
  <si>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</si>
  <si>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</si>
  <si>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</si>
  <si>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</si>
  <si>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</si>
  <si>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</si>
  <si>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</si>
  <si>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</si>
  <si>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</si>
  <si>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</si>
  <si>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</si>
  <si>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</si>
  <si>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</si>
  <si>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</si>
  <si>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</si>
  <si>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</si>
  <si>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</si>
  <si>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</si>
  <si>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</si>
  <si>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</si>
  <si>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</si>
  <si>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</si>
  <si>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</si>
  <si>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</si>
  <si>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</si>
  <si>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</si>
  <si>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</si>
  <si>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</si>
  <si>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</si>
  <si>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</si>
  <si>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</si>
  <si>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</si>
  <si>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</si>
  <si>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</si>
  <si>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</si>
  <si>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</si>
  <si>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</si>
  <si>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</si>
  <si>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</si>
  <si>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</si>
  <si>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</si>
  <si>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</si>
  <si>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</si>
  <si>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</si>
  <si>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</si>
  <si>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</si>
  <si>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</si>
  <si>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</si>
  <si>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</si>
  <si>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</si>
  <si>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</si>
  <si>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</si>
  <si>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</si>
  <si>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</si>
  <si>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</si>
  <si>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</si>
  <si>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</si>
  <si>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</si>
  <si>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</si>
  <si>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</si>
  <si>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</si>
  <si>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</si>
  <si>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</si>
  <si>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</si>
  <si>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</si>
  <si>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</si>
  <si>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</si>
  <si>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</si>
  <si>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</si>
  <si>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</si>
  <si>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</si>
  <si>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</si>
  <si>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</si>
  <si>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</si>
  <si>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</si>
  <si>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</si>
  <si>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</si>
  <si>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</si>
  <si>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</si>
  <si>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</si>
  <si>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</si>
  <si>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</si>
  <si>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</si>
  <si>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</si>
  <si>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</si>
  <si>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</si>
  <si>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</si>
  <si>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</si>
  <si>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</si>
  <si>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</si>
  <si>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</si>
  <si>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</si>
  <si>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</si>
  <si>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</si>
  <si>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</si>
  <si>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</si>
  <si>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</si>
  <si>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</si>
  <si>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</si>
  <si>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</si>
  <si>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</si>
  <si>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</si>
  <si>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</si>
  <si>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</si>
  <si>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</si>
  <si>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</si>
  <si>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</si>
  <si>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</si>
  <si>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</si>
  <si>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</si>
  <si>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</si>
  <si>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</si>
  <si>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</si>
  <si>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</si>
  <si>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</si>
  <si>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</si>
  <si>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</si>
  <si>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</si>
  <si>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</si>
  <si>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</si>
  <si>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</si>
  <si>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</si>
  <si>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</si>
  <si>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</si>
  <si>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</si>
  <si>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</si>
  <si>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</si>
  <si>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</si>
  <si>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</si>
  <si>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</si>
  <si>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</si>
  <si>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</si>
  <si>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</si>
  <si>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</si>
  <si>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</si>
  <si>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</si>
  <si>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</si>
  <si>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</si>
  <si>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</si>
  <si>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</si>
  <si>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</si>
  <si>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</si>
  <si>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</si>
  <si>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</si>
  <si>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</si>
  <si>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</si>
  <si>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</si>
  <si>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</si>
  <si>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</si>
  <si>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</si>
  <si>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</si>
  <si>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</si>
  <si>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</si>
  <si>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</si>
  <si>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</si>
  <si>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</si>
  <si>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</si>
  <si>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</si>
  <si>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</si>
  <si>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</si>
  <si>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</si>
  <si>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</si>
  <si>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</si>
  <si>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</si>
  <si>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</si>
  <si>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</si>
  <si>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</si>
  <si>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</si>
  <si>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</si>
  <si>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</si>
  <si>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</si>
  <si>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</si>
  <si>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</si>
  <si>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</si>
  <si>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</si>
  <si>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</si>
  <si>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</si>
  <si>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</si>
  <si>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</si>
  <si>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</si>
  <si>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</si>
  <si>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</si>
  <si>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</si>
  <si>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</si>
  <si>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</si>
  <si>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</si>
  <si>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</si>
  <si>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</si>
  <si>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</si>
  <si>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</si>
  <si>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</si>
  <si>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</si>
  <si>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</si>
  <si>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</si>
  <si>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</si>
  <si>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</si>
  <si>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</si>
  <si>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</si>
  <si>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</si>
  <si>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</si>
  <si>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</si>
  <si>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</si>
  <si>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</si>
  <si>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</si>
  <si>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</si>
  <si>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</si>
  <si>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</si>
  <si>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</si>
  <si>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</si>
  <si>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</si>
  <si>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</si>
  <si>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</si>
  <si>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</si>
  <si>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</si>
  <si>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</si>
  <si>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</si>
  <si>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</si>
  <si>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</si>
  <si>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</si>
  <si>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</si>
  <si>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</si>
  <si>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</si>
  <si>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</si>
  <si>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</si>
  <si>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</si>
  <si>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</si>
  <si>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</si>
  <si>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</si>
  <si>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</si>
  <si>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</si>
  <si>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</si>
  <si>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</si>
  <si>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</si>
  <si>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</si>
  <si>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</si>
  <si>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</si>
  <si>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</si>
  <si>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</si>
  <si>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</si>
  <si>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</si>
  <si>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</si>
  <si>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</si>
  <si>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</si>
  <si>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</si>
  <si>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</si>
  <si>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</si>
  <si>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</si>
  <si>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</si>
  <si>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</si>
  <si>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</si>
  <si>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</si>
  <si>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</si>
  <si>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</si>
  <si>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</si>
  <si>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</si>
  <si>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</si>
  <si>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</si>
  <si>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</si>
  <si>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</si>
  <si>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</si>
  <si>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</si>
  <si>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</si>
  <si>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</si>
  <si>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</si>
  <si>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</si>
  <si>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</si>
  <si>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</si>
  <si>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</si>
  <si>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</si>
  <si>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</si>
  <si>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</si>
  <si>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</si>
  <si>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</si>
  <si>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</si>
  <si>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</si>
  <si>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</si>
  <si>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</si>
  <si>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</si>
  <si>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</si>
  <si>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</si>
  <si>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</si>
  <si>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</si>
  <si>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</si>
  <si>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</si>
  <si>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</si>
  <si>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</si>
  <si>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</si>
  <si>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</si>
  <si>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</si>
  <si>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</si>
  <si>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</si>
  <si>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</si>
  <si>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</si>
  <si>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</si>
  <si>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</si>
  <si>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</si>
  <si>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</si>
  <si>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</si>
  <si>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</si>
  <si>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</si>
  <si>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</si>
  <si>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</si>
  <si>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</si>
  <si>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</si>
  <si>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</si>
  <si>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</si>
  <si>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</si>
  <si>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</si>
  <si>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</si>
  <si>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</si>
  <si>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</si>
  <si>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</si>
  <si>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</si>
  <si>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</si>
  <si>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</si>
  <si>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</si>
  <si>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</si>
  <si>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</si>
  <si>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</si>
  <si>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</si>
  <si>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</si>
  <si>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</si>
  <si>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</si>
  <si>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</si>
  <si>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</si>
  <si>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</si>
  <si>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</si>
  <si>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</si>
  <si>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</si>
  <si>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</si>
  <si>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</si>
  <si>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</si>
  <si>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</si>
  <si>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</si>
  <si>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</si>
  <si>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</si>
  <si>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</si>
  <si>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</si>
  <si>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</si>
  <si>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</si>
  <si>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</si>
  <si>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</si>
  <si>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</si>
  <si>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</si>
  <si>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</si>
  <si>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</si>
  <si>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</si>
  <si>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</si>
  <si>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</si>
  <si>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</si>
  <si>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</si>
  <si>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</si>
  <si>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</si>
  <si>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</si>
  <si>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</si>
  <si>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</si>
  <si>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</si>
  <si>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</si>
  <si>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</si>
  <si>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</si>
  <si>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</si>
  <si>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</si>
  <si>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</si>
  <si>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</si>
  <si>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</si>
  <si>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</si>
  <si>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</si>
  <si>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</si>
  <si>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</si>
  <si>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</si>
  <si>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</si>
  <si>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</si>
  <si>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</si>
  <si>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</si>
  <si>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</si>
  <si>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</si>
  <si>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</si>
  <si>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</si>
  <si>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</si>
  <si>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</si>
  <si>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</si>
  <si>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</si>
  <si>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</si>
  <si>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</si>
  <si>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</si>
  <si>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</si>
  <si>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</si>
  <si>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</si>
  <si>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</si>
  <si>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</si>
  <si>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</si>
  <si>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</si>
  <si>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</si>
  <si>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</si>
  <si>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</si>
  <si>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</si>
  <si>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</si>
  <si>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</si>
  <si>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</si>
  <si>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</si>
  <si>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</si>
  <si>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</si>
  <si>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</si>
  <si>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</si>
  <si>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</si>
  <si>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</si>
  <si>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</si>
  <si>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</si>
  <si>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</si>
  <si>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</si>
  <si>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</si>
  <si>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</si>
  <si>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</si>
  <si>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</si>
  <si>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</si>
  <si>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</si>
  <si>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</si>
  <si>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</si>
  <si>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</si>
  <si>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</si>
  <si>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</si>
  <si>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</si>
  <si>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</si>
  <si>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</si>
  <si>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</si>
  <si>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</si>
  <si>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</si>
  <si>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</si>
  <si>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</si>
  <si>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</si>
  <si>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</si>
  <si>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</si>
  <si>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</si>
  <si>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</si>
  <si>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</si>
  <si>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</si>
  <si>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</si>
  <si>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</si>
  <si>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</si>
  <si>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</si>
  <si>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</si>
  <si>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</si>
  <si>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</si>
  <si>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</si>
  <si>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</si>
  <si>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</si>
  <si>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</si>
  <si>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</si>
  <si>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</si>
  <si>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</si>
  <si>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</si>
  <si>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</si>
  <si>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</si>
  <si>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</si>
  <si>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</si>
  <si>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</si>
  <si>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</si>
  <si>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</si>
  <si>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</si>
  <si>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</si>
  <si>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</si>
  <si>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</si>
  <si>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</si>
  <si>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</si>
  <si>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</si>
  <si>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</si>
  <si>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</si>
  <si>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</si>
  <si>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</si>
  <si>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</si>
  <si>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</si>
  <si>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</si>
  <si>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</si>
  <si>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</si>
  <si>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</si>
  <si>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</si>
  <si>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</si>
  <si>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</si>
  <si>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</si>
  <si>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</si>
  <si>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</si>
  <si>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</si>
  <si>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</si>
  <si>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</si>
  <si>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</si>
  <si>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</si>
  <si>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</si>
  <si>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</si>
  <si>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</si>
  <si>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</si>
  <si>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</si>
  <si>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</si>
  <si>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</si>
  <si>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</si>
  <si>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</si>
  <si>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</si>
  <si>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</si>
  <si>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</si>
  <si>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</si>
  <si>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</si>
  <si>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</si>
  <si>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</si>
  <si>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</si>
  <si>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</si>
  <si>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</si>
  <si>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</si>
  <si>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</si>
  <si>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</si>
  <si>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</si>
  <si>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</si>
  <si>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</si>
  <si>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</si>
  <si>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</si>
  <si>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</si>
  <si>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</si>
  <si>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</si>
  <si>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</si>
  <si>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</si>
  <si>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</si>
  <si>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</si>
  <si>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</si>
  <si>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</si>
  <si>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</si>
  <si>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</si>
  <si>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</si>
  <si>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</si>
  <si>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</si>
  <si>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</si>
  <si>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</si>
  <si>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</si>
  <si>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</si>
  <si>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</si>
  <si>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</si>
  <si>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</si>
  <si>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</si>
  <si>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</si>
  <si>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</si>
  <si>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</si>
  <si>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</si>
  <si>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</si>
  <si>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</si>
  <si>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</si>
  <si>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</si>
  <si>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</si>
  <si>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</si>
  <si>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</si>
  <si>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</si>
  <si>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</si>
  <si>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</si>
  <si>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</si>
  <si>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</si>
  <si>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</si>
  <si>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</si>
  <si>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</si>
  <si>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</si>
  <si>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</si>
  <si>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</si>
  <si>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</si>
  <si>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</si>
  <si>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</si>
  <si>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</si>
  <si>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</si>
  <si>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</si>
  <si>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</si>
  <si>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</si>
  <si>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</si>
  <si>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</si>
  <si>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</si>
  <si>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</si>
  <si>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</si>
  <si>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</si>
  <si>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</si>
  <si>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</si>
  <si>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</si>
  <si>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</si>
  <si>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</si>
  <si>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</si>
  <si>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</si>
  <si>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</si>
  <si>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</si>
  <si>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</si>
  <si>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</si>
  <si>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</si>
  <si>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</si>
  <si>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</si>
  <si>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</si>
  <si>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</si>
  <si>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</si>
  <si>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</si>
  <si>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</si>
  <si>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</si>
  <si>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</si>
  <si>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</si>
  <si>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</si>
  <si>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</si>
  <si>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</si>
  <si>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</si>
  <si>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</si>
  <si>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</si>
  <si>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</si>
  <si>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</si>
  <si>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</si>
  <si>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</si>
  <si>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</si>
  <si>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</si>
  <si>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</si>
  <si>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</si>
  <si>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</si>
  <si>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</si>
  <si>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</si>
  <si>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</si>
  <si>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</si>
  <si>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</si>
  <si>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</si>
  <si>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</si>
  <si>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</si>
  <si>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</si>
  <si>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</si>
  <si>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</si>
  <si>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</si>
  <si>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</si>
  <si>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</si>
  <si>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</si>
  <si>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</si>
  <si>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</si>
  <si>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</si>
  <si>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</si>
  <si>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</si>
  <si>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</si>
  <si>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</si>
  <si>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</si>
  <si>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</si>
  <si>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</si>
  <si>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</si>
  <si>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</si>
  <si>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</si>
  <si>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</si>
  <si>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</si>
  <si>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</si>
  <si>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</si>
  <si>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</si>
  <si>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</si>
  <si>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</si>
  <si>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</si>
  <si>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</si>
  <si>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</si>
  <si>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</si>
  <si>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</si>
  <si>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</si>
  <si>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</si>
  <si>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</si>
  <si>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</si>
  <si>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</si>
  <si>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</si>
  <si>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</si>
  <si>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</si>
  <si>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</si>
  <si>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</si>
  <si>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</si>
  <si>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</si>
  <si>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</si>
  <si>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</si>
  <si>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</si>
  <si>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</si>
  <si>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</si>
  <si>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</si>
  <si>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</si>
  <si>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</si>
  <si>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</si>
  <si>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</si>
  <si>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</si>
  <si>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</si>
  <si>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</si>
  <si>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</si>
  <si>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</si>
  <si>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</si>
  <si>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</si>
  <si>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</si>
  <si>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</si>
  <si>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</si>
  <si>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</si>
  <si>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</si>
  <si>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</si>
  <si>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</si>
  <si>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</si>
  <si>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</si>
  <si>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</si>
  <si>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</si>
  <si>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</si>
  <si>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</si>
  <si>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</si>
  <si>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</si>
  <si>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</si>
  <si>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</si>
  <si>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</si>
  <si>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</si>
  <si>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</si>
  <si>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</si>
  <si>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</si>
  <si>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</si>
  <si>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</si>
  <si>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</si>
  <si>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</si>
  <si>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</si>
  <si>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</si>
  <si>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</si>
  <si>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</si>
  <si>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</si>
  <si>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</si>
  <si>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</si>
  <si>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</si>
  <si>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</si>
  <si>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</si>
  <si>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</si>
  <si>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</si>
  <si>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</si>
  <si>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</si>
  <si>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</si>
  <si>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</si>
  <si>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</si>
  <si>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</si>
  <si>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</si>
  <si>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</si>
  <si>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</si>
  <si>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</si>
  <si>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</si>
  <si>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</si>
  <si>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</si>
  <si>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</si>
  <si>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</si>
  <si>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</si>
  <si>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</si>
  <si>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</si>
  <si>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</si>
  <si>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</si>
  <si>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</si>
  <si>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</si>
  <si>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</si>
  <si>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</si>
  <si>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</si>
  <si>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</si>
  <si>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</si>
  <si>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</si>
  <si>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</si>
  <si>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</si>
  <si>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</si>
  <si>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</si>
  <si>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</si>
  <si>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</si>
  <si>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</si>
  <si>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</si>
  <si>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</si>
  <si>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</si>
  <si>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</si>
  <si>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</si>
  <si>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</si>
  <si>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</si>
  <si>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</si>
  <si>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</si>
  <si>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</si>
  <si>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</si>
  <si>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</si>
  <si>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</si>
  <si>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</si>
  <si>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</si>
  <si>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</si>
  <si>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</si>
  <si>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</si>
  <si>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</si>
  <si>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</si>
  <si>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</si>
  <si>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</si>
  <si>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</si>
  <si>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</si>
  <si>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</si>
  <si>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</si>
  <si>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</si>
  <si>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</si>
  <si>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</si>
  <si>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</si>
  <si>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</si>
  <si>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</si>
  <si>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</si>
  <si>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</si>
  <si>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</si>
  <si>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</si>
  <si>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</si>
  <si>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</si>
  <si>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</si>
  <si>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</si>
  <si>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</si>
  <si>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</si>
  <si>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</si>
  <si>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</si>
  <si>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</si>
  <si>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</si>
  <si>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</si>
  <si>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</si>
  <si>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</si>
  <si>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</si>
  <si>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</si>
  <si>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</si>
  <si>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</si>
  <si>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</si>
  <si>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</si>
  <si>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</si>
  <si>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</si>
  <si>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</si>
  <si>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</si>
  <si>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</si>
  <si>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</si>
  <si>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</si>
  <si>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</si>
  <si>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</si>
  <si>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</si>
  <si>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</si>
  <si>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</si>
  <si>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</si>
  <si>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</si>
  <si>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</si>
  <si>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</si>
  <si>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</si>
  <si>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</si>
  <si>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</si>
  <si>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</si>
  <si>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</si>
  <si>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</si>
  <si>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</si>
  <si>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</si>
  <si>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</si>
  <si>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</si>
  <si>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</si>
  <si>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</si>
  <si>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</si>
  <si>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</si>
  <si>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</si>
  <si>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</si>
  <si>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</si>
  <si>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</si>
  <si>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</si>
  <si>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</si>
  <si>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</si>
  <si>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</si>
  <si>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</si>
  <si>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</si>
  <si>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</si>
  <si>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</si>
  <si>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</si>
  <si>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</si>
  <si>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</si>
  <si>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</si>
  <si>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</si>
  <si>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</si>
  <si>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</si>
  <si>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</si>
  <si>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</si>
  <si>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</si>
  <si>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</si>
  <si>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</si>
  <si>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</si>
  <si>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</si>
  <si>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</si>
  <si>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</si>
  <si>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</si>
  <si>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</si>
  <si>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</si>
  <si>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</si>
  <si>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</si>
  <si>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</si>
  <si>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</si>
  <si>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</si>
  <si>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</si>
  <si>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</si>
  <si>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</si>
  <si>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</si>
  <si>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</si>
  <si>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</si>
  <si>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</si>
  <si>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</si>
  <si>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</si>
  <si>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</si>
  <si>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</si>
  <si>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</si>
  <si>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</si>
  <si>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</si>
  <si>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</si>
  <si>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</si>
  <si>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</si>
  <si>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</si>
  <si>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</si>
  <si>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</si>
  <si>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</si>
  <si>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</si>
  <si>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</si>
  <si>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</si>
  <si>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</si>
  <si>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</si>
  <si>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</si>
  <si>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</si>
  <si>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</si>
  <si>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</si>
  <si>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</si>
  <si>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</si>
  <si>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</si>
  <si>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</si>
  <si>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</si>
  <si>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</si>
  <si>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</si>
  <si>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</si>
  <si>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</si>
  <si>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</si>
  <si>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</si>
  <si>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</si>
  <si>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</si>
  <si>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</si>
  <si>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</si>
  <si>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</si>
  <si>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</si>
  <si>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</si>
  <si>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</si>
  <si>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</si>
  <si>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</si>
  <si>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</si>
  <si>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</si>
  <si>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</si>
  <si>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</si>
  <si>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</si>
  <si>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</si>
  <si>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</si>
  <si>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</si>
  <si>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</si>
  <si>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</si>
  <si>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</si>
  <si>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</si>
  <si>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</si>
  <si>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</si>
  <si>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</si>
  <si>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</si>
  <si>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</si>
  <si>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</si>
  <si>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</si>
  <si>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</si>
  <si>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</si>
  <si>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</si>
  <si>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</si>
  <si>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</si>
  <si>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</si>
  <si>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</si>
  <si>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</si>
  <si>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</si>
  <si>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</si>
  <si>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</si>
  <si>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</si>
  <si>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</si>
  <si>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</si>
  <si>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</si>
  <si>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</si>
  <si>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</si>
  <si>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</si>
  <si>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</si>
  <si>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</si>
  <si>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</si>
  <si>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</si>
  <si>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</si>
  <si>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</si>
  <si>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</si>
  <si>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</si>
  <si>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</si>
  <si>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</si>
  <si>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</si>
  <si>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</si>
  <si>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</si>
  <si>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</si>
  <si>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</si>
  <si>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</si>
  <si>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</si>
  <si>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</si>
  <si>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</si>
  <si>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</si>
  <si>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</si>
  <si>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</si>
  <si>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</si>
  <si>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</si>
  <si>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</si>
  <si>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</si>
  <si>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</si>
  <si>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</si>
  <si>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</si>
  <si>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</si>
  <si>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</si>
  <si>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</si>
  <si>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</si>
  <si>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</si>
  <si>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</si>
  <si>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</si>
  <si>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</si>
  <si>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</si>
  <si>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</si>
  <si>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</si>
  <si>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</si>
  <si>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</si>
  <si>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</si>
  <si>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</si>
  <si>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</si>
  <si>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</si>
  <si>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</si>
  <si>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</si>
  <si>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</si>
  <si>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</si>
  <si>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</si>
  <si>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</si>
  <si>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</si>
  <si>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</si>
  <si>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</si>
  <si>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</si>
  <si>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</si>
  <si>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</si>
  <si>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</si>
  <si>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</si>
  <si>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</si>
  <si>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</si>
  <si>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</si>
  <si>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</si>
  <si>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</si>
  <si>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</si>
  <si>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</si>
  <si>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</si>
  <si>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</si>
  <si>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</si>
  <si>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</si>
  <si>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</si>
  <si>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</si>
  <si>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</si>
  <si>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</si>
  <si>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</si>
  <si>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</si>
  <si>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</si>
  <si>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</si>
  <si>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</si>
  <si>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</si>
  <si>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</si>
  <si>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</si>
  <si>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</si>
  <si>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</si>
  <si>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</si>
  <si>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</si>
  <si>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</si>
  <si>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</si>
  <si>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</si>
  <si>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</si>
  <si>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</si>
  <si>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</si>
  <si>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</si>
  <si>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</si>
  <si>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</si>
  <si>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</si>
  <si>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</si>
  <si>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</si>
  <si>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</si>
  <si>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</si>
  <si>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</si>
  <si>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</si>
  <si>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</si>
  <si>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</si>
  <si>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</si>
  <si>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</si>
  <si>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</si>
  <si>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</si>
  <si>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</si>
  <si>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</si>
  <si>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</si>
  <si>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</si>
  <si>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</si>
  <si>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</si>
  <si>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</si>
  <si>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</si>
  <si>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</si>
  <si>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</si>
  <si>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</si>
  <si>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</si>
  <si>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</si>
  <si>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</si>
  <si>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</si>
  <si>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</si>
  <si>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</si>
  <si>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</si>
  <si>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</si>
  <si>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</si>
  <si>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</si>
  <si>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</si>
  <si>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</si>
  <si>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</si>
  <si>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</si>
  <si>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</si>
  <si>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</si>
  <si>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</si>
  <si>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</si>
  <si>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</si>
  <si>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</si>
  <si>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</si>
  <si>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</si>
  <si>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</si>
  <si>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</si>
  <si>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</si>
  <si>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</si>
  <si>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</si>
  <si>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</si>
  <si>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</si>
  <si>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</si>
  <si>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</si>
  <si>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</si>
  <si>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</si>
  <si>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</si>
  <si>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</si>
  <si>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</si>
  <si>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</si>
  <si>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</si>
  <si>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</si>
  <si>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</si>
  <si>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</si>
  <si>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</si>
  <si>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</si>
  <si>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</si>
  <si>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</si>
  <si>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</si>
  <si>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</si>
  <si>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</si>
  <si>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</si>
  <si>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</si>
  <si>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</si>
  <si>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</si>
  <si>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</si>
  <si>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</si>
  <si>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</si>
  <si>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</si>
  <si>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</si>
  <si>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</si>
  <si>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</si>
  <si>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</si>
  <si>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</si>
  <si>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</si>
  <si>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</si>
  <si>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</si>
  <si>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</si>
  <si>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</si>
  <si>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</si>
  <si>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</si>
  <si>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</si>
  <si>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</si>
  <si>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</si>
  <si>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</si>
  <si>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</si>
  <si>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</si>
  <si>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</si>
  <si>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</si>
  <si>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</si>
  <si>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</si>
  <si>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</si>
  <si>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</si>
  <si>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</si>
  <si>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</si>
  <si>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</si>
  <si>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</si>
  <si>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</si>
  <si>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</si>
  <si>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</si>
  <si>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</si>
  <si>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</si>
  <si>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</si>
  <si>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</si>
  <si>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</si>
  <si>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</si>
  <si>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</si>
  <si>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</si>
  <si>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</si>
  <si>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</si>
  <si>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</si>
  <si>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</si>
  <si>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</si>
  <si>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</si>
  <si>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</si>
  <si>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</si>
  <si>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</si>
  <si>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</si>
  <si>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</si>
  <si>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</si>
  <si>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</si>
  <si>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</si>
  <si>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</si>
  <si>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</si>
  <si>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</si>
  <si>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</si>
  <si>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</si>
  <si>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</si>
  <si>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</si>
  <si>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</si>
  <si>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</si>
  <si>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</si>
  <si>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</si>
  <si>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</si>
  <si>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</si>
  <si>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</si>
  <si>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</si>
  <si>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</si>
  <si>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</si>
  <si>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</si>
  <si>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</si>
  <si>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</si>
  <si>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</si>
  <si>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</si>
  <si>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</si>
  <si>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</si>
  <si>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</si>
  <si>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</si>
  <si>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</si>
  <si>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</si>
  <si>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</si>
  <si>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</si>
  <si>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</si>
  <si>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</si>
  <si>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</si>
  <si>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</si>
  <si>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</si>
  <si>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</si>
  <si>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</si>
  <si>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</si>
  <si>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</si>
  <si>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</si>
  <si>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</si>
  <si>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</si>
  <si>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</si>
  <si>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</si>
  <si>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</si>
  <si>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</si>
  <si>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</si>
  <si>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</si>
  <si>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</si>
  <si>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</si>
  <si>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</si>
  <si>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</si>
  <si>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</si>
  <si>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</si>
  <si>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</si>
  <si>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</si>
  <si>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</si>
  <si>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</si>
  <si>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</si>
  <si>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</si>
  <si>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</si>
  <si>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</si>
  <si>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</si>
  <si>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</si>
  <si>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</si>
  <si>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</si>
  <si>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</si>
  <si>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</si>
  <si>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</si>
  <si>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</si>
  <si>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</si>
  <si>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</si>
  <si>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</si>
  <si>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</si>
  <si>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</si>
  <si>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</si>
  <si>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</si>
  <si>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</si>
  <si>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</si>
  <si>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</si>
  <si>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</si>
  <si>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</si>
  <si>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</si>
  <si>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</si>
  <si>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</si>
  <si>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</si>
  <si>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</si>
  <si>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</si>
  <si>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</si>
  <si>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</si>
  <si>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</si>
  <si>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</si>
  <si>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</si>
  <si>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</si>
  <si>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</si>
  <si>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</si>
  <si>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</si>
  <si>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</si>
  <si>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</si>
  <si>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</si>
  <si>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</si>
  <si>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</si>
  <si>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</si>
  <si>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</si>
  <si>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</si>
  <si>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</si>
  <si>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</si>
  <si>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</si>
  <si>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</si>
  <si>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</si>
  <si>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</si>
  <si>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</si>
  <si>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</si>
  <si>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</si>
  <si>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</si>
  <si>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</si>
  <si>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</si>
  <si>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</si>
  <si>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</si>
  <si>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</si>
  <si>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</si>
  <si>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</si>
  <si>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</si>
  <si>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</si>
  <si>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</si>
  <si>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</si>
  <si>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</si>
  <si>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</si>
  <si>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</si>
  <si>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</si>
  <si>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</si>
  <si>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</si>
  <si>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</si>
  <si>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</si>
  <si>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</si>
  <si>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</si>
  <si>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</si>
  <si>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</si>
  <si>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</si>
  <si>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</si>
  <si>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</si>
  <si>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</si>
  <si>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</si>
  <si>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</si>
  <si>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</si>
  <si>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</si>
  <si>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</si>
  <si>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</si>
  <si>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</si>
  <si>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</si>
  <si>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</si>
  <si>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</si>
  <si>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</si>
  <si>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</si>
  <si>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</si>
  <si>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</si>
  <si>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</si>
  <si>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</si>
  <si>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</si>
  <si>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</si>
  <si>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</si>
  <si>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</si>
  <si>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</si>
  <si>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</si>
  <si>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</si>
  <si>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</si>
  <si>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</si>
  <si>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</si>
  <si>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</si>
  <si>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</si>
  <si>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</si>
  <si>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</si>
  <si>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</si>
  <si>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</si>
  <si>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</si>
  <si>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</si>
  <si>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</si>
  <si>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</si>
  <si>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</si>
  <si>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</si>
  <si>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</si>
  <si>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</si>
  <si>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</si>
  <si>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</si>
  <si>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</si>
  <si>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</si>
  <si>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</si>
  <si>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</si>
  <si>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</si>
  <si>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</si>
  <si>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</si>
  <si>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</si>
  <si>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</si>
  <si>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</si>
  <si>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</si>
  <si>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</si>
  <si>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</si>
  <si>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</si>
  <si>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</si>
  <si>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</si>
  <si>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</si>
  <si>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</si>
  <si>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</si>
  <si>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</si>
  <si>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</si>
  <si>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</si>
  <si>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</si>
  <si>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</si>
  <si>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</si>
  <si>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</si>
  <si>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</si>
  <si>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</si>
  <si>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</si>
  <si>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</si>
  <si>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</si>
  <si>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</si>
  <si>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</si>
  <si>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</si>
  <si>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</si>
  <si>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</si>
  <si>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</si>
  <si>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</si>
  <si>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</si>
  <si>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</si>
  <si>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</si>
  <si>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</si>
  <si>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</si>
  <si>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</si>
  <si>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</si>
  <si>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</si>
  <si>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</si>
  <si>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</si>
  <si>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</si>
  <si>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</si>
  <si>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</si>
  <si>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</si>
  <si>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</si>
  <si>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</si>
  <si>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</si>
  <si>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</si>
  <si>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</si>
  <si>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</si>
  <si>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</si>
  <si>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</si>
  <si>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</si>
  <si>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</si>
  <si>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</si>
  <si>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</si>
  <si>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</si>
  <si>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</si>
  <si>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</si>
  <si>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</si>
  <si>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</si>
  <si>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</si>
  <si>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</si>
  <si>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</si>
  <si>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</si>
  <si>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</si>
  <si>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</si>
  <si>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</si>
  <si>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</si>
  <si>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</si>
  <si>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</si>
  <si>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</si>
  <si>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</si>
  <si>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</si>
  <si>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</si>
  <si>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</si>
  <si>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</si>
  <si>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</si>
  <si>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</si>
  <si>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</si>
  <si>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</si>
  <si>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</si>
  <si>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</si>
  <si>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</si>
  <si>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</si>
  <si>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</si>
  <si>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</si>
  <si>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</si>
  <si>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</si>
  <si>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</si>
  <si>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</si>
  <si>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</si>
  <si>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</si>
  <si>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</si>
  <si>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</si>
  <si>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</si>
  <si>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</si>
  <si>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</si>
  <si>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</si>
  <si>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</si>
  <si>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</si>
  <si>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</si>
  <si>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</si>
  <si>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</si>
  <si>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</si>
  <si>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</si>
  <si>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</si>
  <si>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</si>
  <si>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</si>
  <si>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</si>
  <si>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</si>
  <si>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</si>
  <si>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</si>
  <si>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</si>
  <si>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</si>
  <si>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</si>
  <si>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</si>
  <si>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</si>
  <si>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</si>
  <si>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</si>
  <si>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</si>
  <si>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</si>
  <si>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</si>
  <si>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</si>
  <si>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</si>
  <si>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</si>
  <si>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</si>
  <si>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</si>
  <si>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</si>
  <si>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</si>
  <si>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</si>
  <si>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</si>
  <si>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</si>
  <si>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</si>
  <si>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</si>
  <si>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</si>
  <si>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</si>
  <si>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</si>
  <si>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</si>
  <si>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</si>
  <si>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</si>
  <si>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</si>
  <si>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</si>
  <si>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</si>
  <si>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</si>
  <si>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</si>
  <si>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</si>
  <si>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</si>
  <si>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</si>
  <si>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</si>
  <si>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</si>
  <si>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</si>
  <si>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</si>
  <si>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</si>
  <si>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</si>
  <si>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</si>
  <si>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</si>
  <si>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</si>
  <si>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</si>
  <si>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</si>
  <si>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</si>
  <si>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</si>
  <si>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</si>
  <si>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</si>
  <si>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</si>
  <si>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</si>
  <si>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</si>
  <si>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</si>
  <si>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</si>
  <si>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</si>
  <si>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</si>
  <si>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</si>
  <si>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</si>
  <si>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</si>
  <si>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</si>
  <si>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</si>
  <si>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</si>
  <si>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</si>
  <si>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</si>
  <si>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</si>
  <si>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</si>
  <si>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</si>
  <si>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</si>
  <si>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</si>
  <si>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</si>
  <si>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</si>
  <si>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</si>
  <si>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</si>
  <si>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</si>
  <si>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</si>
  <si>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</si>
  <si>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</si>
  <si>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</si>
  <si>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</si>
  <si>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</si>
  <si>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</si>
  <si>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</si>
  <si>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</si>
  <si>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</si>
  <si>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</si>
  <si>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</si>
  <si>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</si>
  <si>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</si>
  <si>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</si>
  <si>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</si>
  <si>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</si>
  <si>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</si>
  <si>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</si>
  <si>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</si>
  <si>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</si>
  <si>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</si>
  <si>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</si>
  <si>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</si>
  <si>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</si>
  <si>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</si>
  <si>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</si>
  <si>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</si>
  <si>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</si>
  <si>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</si>
  <si>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</si>
  <si>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</si>
  <si>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</si>
  <si>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</si>
  <si>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</si>
  <si>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</si>
  <si>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</si>
  <si>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</si>
  <si>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</si>
  <si>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</si>
  <si>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</si>
  <si>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</si>
  <si>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</si>
  <si>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</si>
  <si>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</si>
  <si>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</si>
  <si>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</si>
  <si>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</si>
  <si>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</si>
  <si>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</si>
  <si>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</si>
  <si>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</si>
  <si>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</si>
  <si>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</si>
  <si>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</si>
  <si>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</si>
  <si>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</si>
  <si>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</si>
  <si>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</si>
  <si>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</si>
  <si>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</si>
  <si>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</si>
  <si>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</si>
  <si>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</si>
  <si>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</si>
  <si>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</si>
  <si>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</si>
  <si>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</si>
  <si>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</si>
  <si>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</si>
  <si>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</si>
  <si>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</si>
  <si>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</si>
  <si>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</si>
  <si>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</si>
  <si>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</si>
  <si>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</si>
  <si>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</si>
  <si>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</si>
  <si>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</si>
  <si>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</si>
  <si>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</si>
  <si>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</si>
  <si>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</si>
  <si>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</si>
  <si>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</si>
  <si>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</si>
  <si>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</si>
  <si>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</si>
  <si>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</si>
  <si>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</si>
  <si>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</si>
  <si>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</si>
  <si>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</si>
  <si>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</si>
  <si>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</si>
  <si>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</si>
  <si>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</si>
  <si>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</si>
  <si>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</si>
  <si>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</si>
  <si>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</si>
  <si>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</si>
  <si>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</si>
  <si>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</si>
  <si>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</si>
  <si>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</si>
  <si>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</si>
  <si>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</si>
  <si>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</si>
  <si>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</si>
  <si>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</si>
  <si>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</si>
  <si>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</si>
  <si>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</si>
  <si>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</si>
  <si>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</si>
  <si>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</si>
  <si>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</si>
  <si>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</si>
  <si>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</si>
  <si>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</si>
  <si>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</si>
  <si>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</si>
  <si>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</si>
  <si>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</si>
  <si>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</si>
  <si>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</si>
  <si>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</si>
  <si>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</si>
  <si>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</si>
  <si>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</si>
  <si>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</si>
  <si>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</si>
  <si>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</si>
  <si>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</si>
  <si>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</si>
  <si>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</si>
  <si>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</si>
  <si>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</si>
  <si>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</si>
  <si>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</si>
  <si>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</si>
  <si>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</si>
  <si>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</si>
  <si>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</si>
  <si>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</si>
  <si>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</si>
  <si>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</si>
  <si>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</si>
  <si>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</si>
  <si>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</si>
  <si>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</si>
  <si>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</si>
  <si>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</si>
  <si>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</si>
  <si>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</si>
  <si>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</si>
  <si>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</si>
  <si>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</si>
  <si>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</si>
  <si>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</si>
  <si>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</si>
  <si>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</si>
  <si>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</si>
  <si>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</si>
  <si>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</si>
  <si>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</si>
  <si>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</si>
  <si>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</si>
  <si>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</si>
  <si>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</si>
  <si>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</si>
  <si>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</si>
  <si>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</si>
  <si>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</si>
  <si>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</si>
  <si>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</si>
  <si>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</si>
  <si>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</si>
  <si>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</si>
  <si>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</si>
  <si>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</si>
  <si>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</si>
  <si>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</si>
  <si>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</si>
  <si>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</si>
  <si>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</si>
  <si>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</si>
  <si>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</si>
  <si>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</si>
  <si>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</si>
  <si>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</si>
  <si>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</si>
  <si>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</si>
  <si>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</si>
  <si>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</si>
  <si>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</si>
  <si>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</si>
  <si>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</si>
  <si>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</si>
  <si>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</si>
  <si>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</si>
  <si>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</si>
  <si>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</si>
  <si>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</si>
  <si>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</si>
  <si>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</si>
  <si>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</si>
  <si>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</si>
  <si>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</si>
  <si>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</si>
  <si>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</si>
  <si>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</si>
  <si>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</si>
  <si>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</si>
  <si>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</si>
  <si>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</si>
  <si>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</si>
  <si>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</si>
  <si>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</si>
  <si>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</si>
  <si>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</si>
  <si>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</si>
  <si>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</si>
  <si>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</si>
  <si>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</si>
  <si>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</si>
  <si>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</si>
  <si>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</si>
  <si>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</si>
  <si>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</si>
  <si>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</si>
  <si>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</si>
  <si>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</si>
  <si>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</si>
  <si>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</si>
  <si>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</si>
  <si>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</si>
  <si>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</si>
  <si>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</si>
  <si>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</si>
  <si>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</si>
  <si>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</si>
  <si>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</si>
  <si>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</si>
  <si>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</si>
  <si>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</si>
  <si>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</si>
  <si>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</si>
  <si>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</si>
  <si>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</si>
  <si>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</si>
  <si>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</si>
  <si>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</si>
  <si>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</si>
  <si>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</si>
  <si>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</si>
  <si>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</si>
  <si>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</si>
  <si>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</si>
  <si>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</si>
  <si>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</si>
  <si>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</si>
  <si>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</si>
  <si>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</si>
  <si>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</si>
  <si>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</si>
  <si>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</si>
  <si>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</si>
  <si>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</si>
  <si>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</si>
  <si>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</si>
  <si>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</si>
  <si>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</si>
  <si>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</si>
  <si>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</si>
  <si>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</si>
  <si>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</si>
  <si>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</si>
  <si>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</si>
  <si>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</si>
  <si>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</si>
  <si>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</si>
  <si>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</si>
  <si>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</si>
  <si>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</si>
  <si>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</si>
  <si>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</si>
  <si>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</si>
  <si>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</si>
  <si>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</si>
  <si>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</si>
  <si>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</si>
  <si>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</si>
  <si>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</si>
  <si>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</si>
  <si>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</si>
  <si>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</si>
  <si>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</si>
  <si>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</si>
  <si>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</si>
  <si>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</si>
  <si>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</si>
  <si>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</si>
  <si>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</si>
  <si>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</si>
  <si>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</si>
  <si>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</si>
  <si>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</si>
  <si>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</si>
  <si>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</si>
  <si>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</si>
  <si>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</si>
  <si>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</si>
  <si>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</si>
  <si>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</si>
  <si>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</si>
  <si>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</si>
  <si>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</si>
  <si>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</si>
  <si>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</si>
  <si>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</si>
  <si>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</si>
  <si>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</si>
  <si>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</si>
  <si>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</si>
  <si>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</si>
  <si>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</si>
  <si>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</si>
  <si>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</si>
  <si>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</si>
  <si>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</si>
  <si>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</si>
  <si>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</si>
  <si>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</si>
  <si>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</si>
  <si>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</si>
  <si>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</si>
  <si>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</si>
  <si>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</si>
  <si>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</si>
  <si>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</si>
  <si>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</si>
  <si>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</si>
  <si>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</si>
  <si>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</si>
  <si>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</si>
  <si>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</si>
  <si>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</si>
  <si>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</si>
  <si>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</si>
  <si>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</si>
  <si>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</si>
  <si>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</si>
  <si>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</si>
  <si>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</si>
  <si>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</si>
  <si>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</si>
  <si>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</si>
  <si>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</si>
  <si>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</si>
  <si>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</si>
  <si>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</si>
  <si>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</si>
  <si>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</si>
  <si>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</si>
  <si>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</si>
  <si>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</si>
  <si>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</si>
  <si>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</si>
  <si>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</si>
  <si>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</si>
  <si>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</si>
  <si>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</si>
  <si>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</si>
  <si>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</si>
  <si>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</si>
  <si>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</si>
  <si>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</si>
  <si>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</si>
  <si>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</si>
  <si>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</si>
  <si>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</si>
  <si>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</si>
  <si>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</si>
  <si>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</si>
  <si>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</si>
  <si>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</si>
  <si>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</si>
  <si>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</si>
  <si>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</si>
  <si>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</si>
  <si>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</si>
  <si>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</si>
  <si>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</si>
  <si>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</si>
  <si>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</si>
  <si>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</si>
  <si>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</si>
  <si>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</si>
  <si>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</si>
  <si>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</si>
  <si>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</si>
  <si>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</si>
  <si>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</si>
  <si>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</si>
  <si>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</si>
  <si>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</si>
  <si>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</si>
  <si>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</si>
  <si>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</si>
  <si>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</si>
  <si>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</si>
  <si>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</si>
  <si>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</si>
  <si>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</si>
  <si>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</si>
  <si>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</si>
  <si>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</si>
  <si>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</si>
  <si>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</si>
  <si>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</si>
  <si>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</si>
  <si>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</si>
  <si>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</si>
  <si>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</si>
  <si>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</si>
  <si>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</si>
  <si>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</si>
  <si>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</si>
  <si>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</si>
  <si>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</si>
  <si>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</si>
  <si>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</si>
  <si>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</si>
  <si>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</si>
  <si>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</si>
  <si>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</si>
  <si>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</si>
  <si>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</si>
  <si>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</si>
  <si>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</si>
  <si>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</si>
  <si>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</si>
  <si>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</si>
  <si>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</si>
  <si>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</si>
  <si>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</si>
  <si>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</si>
  <si>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</si>
  <si>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</si>
  <si>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</si>
  <si>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</si>
  <si>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</si>
  <si>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</si>
  <si>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</si>
  <si>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</si>
  <si>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</si>
  <si>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</si>
  <si>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</si>
  <si>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</si>
  <si>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</si>
  <si>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</si>
  <si>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</si>
  <si>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</si>
  <si>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</si>
  <si>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</si>
  <si>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</si>
  <si>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</si>
  <si>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</si>
  <si>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</si>
  <si>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</si>
  <si>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</si>
  <si>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</si>
  <si>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</si>
  <si>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</si>
  <si>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</si>
  <si>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</si>
  <si>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</si>
  <si>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</si>
  <si>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</si>
  <si>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</si>
  <si>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</si>
  <si>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</si>
  <si>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</si>
  <si>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</si>
  <si>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</si>
  <si>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</si>
  <si>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</si>
  <si>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</si>
  <si>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</si>
  <si>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</si>
  <si>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</si>
  <si>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</si>
  <si>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</si>
  <si>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</si>
  <si>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</si>
  <si>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</si>
  <si>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</si>
  <si>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</si>
  <si>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</si>
  <si>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</si>
  <si>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</si>
  <si>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</si>
  <si>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</si>
  <si>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</si>
  <si>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</si>
  <si>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</si>
  <si>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</si>
  <si>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</si>
  <si>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</si>
  <si>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</si>
  <si>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</si>
  <si>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</si>
  <si>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</si>
  <si>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</si>
  <si>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</si>
  <si>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</si>
  <si>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</si>
  <si>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</si>
  <si>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</si>
  <si>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</si>
  <si>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</si>
  <si>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</si>
  <si>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</si>
  <si>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</si>
  <si>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</si>
  <si>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</si>
  <si>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</si>
  <si>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</si>
  <si>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</si>
  <si>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</si>
  <si>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</si>
  <si>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</si>
  <si>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</si>
  <si>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</si>
  <si>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</si>
  <si>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</si>
  <si>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</si>
  <si>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</si>
  <si>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</si>
  <si>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</si>
  <si>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</si>
  <si>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</si>
  <si>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</si>
  <si>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</si>
  <si>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</si>
  <si>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</si>
  <si>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</si>
  <si>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</si>
  <si>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</si>
  <si>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</si>
  <si>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</si>
  <si>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</si>
  <si>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</si>
  <si>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</si>
  <si>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</si>
  <si>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</si>
  <si>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</si>
  <si>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</si>
  <si>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</si>
  <si>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</si>
  <si>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</si>
  <si>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</si>
  <si>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</si>
  <si>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</si>
  <si>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</si>
  <si>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</si>
  <si>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</si>
  <si>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</si>
  <si>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</si>
  <si>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</si>
  <si>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</si>
  <si>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</si>
  <si>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</si>
  <si>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</si>
  <si>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</si>
  <si>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</si>
  <si>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</si>
  <si>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</si>
  <si>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</si>
  <si>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</si>
  <si>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</si>
  <si>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</si>
  <si>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</si>
  <si>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</si>
  <si>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</si>
  <si>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</si>
  <si>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</si>
  <si>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</si>
  <si>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</si>
  <si>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</si>
  <si>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</si>
  <si>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</si>
  <si>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</si>
  <si>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</si>
  <si>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</si>
  <si>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</si>
  <si>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</si>
  <si>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</si>
  <si>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</si>
  <si>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</si>
  <si>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</si>
  <si>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</si>
  <si>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</si>
  <si>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</si>
  <si>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</si>
  <si>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</si>
  <si>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</si>
  <si>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</si>
  <si>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</si>
  <si>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</si>
  <si>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</si>
  <si>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</si>
  <si>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</si>
  <si>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</si>
  <si>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</si>
  <si>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</si>
  <si>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</si>
  <si>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</si>
  <si>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</si>
  <si>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</si>
  <si>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</si>
  <si>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</si>
  <si>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</si>
  <si>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</si>
  <si>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</si>
  <si>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</si>
  <si>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</si>
  <si>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</si>
  <si>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</si>
  <si>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</si>
  <si>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</si>
  <si>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</si>
  <si>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</si>
  <si>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</si>
  <si>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</si>
  <si>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</si>
  <si>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</si>
  <si>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</si>
  <si>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</si>
  <si>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</si>
  <si>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</si>
  <si>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</si>
  <si>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</si>
  <si>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</si>
  <si>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</si>
  <si>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</si>
  <si>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</si>
  <si>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</si>
  <si>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</si>
  <si>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</si>
  <si>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</si>
  <si>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</si>
  <si>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</si>
  <si>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</si>
  <si>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</si>
  <si>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</si>
  <si>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</si>
  <si>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</si>
  <si>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</si>
  <si>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</si>
  <si>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</si>
  <si>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</si>
  <si>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</si>
  <si>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</si>
  <si>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</si>
  <si>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</si>
  <si>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</si>
  <si>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</si>
  <si>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</si>
  <si>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</si>
  <si>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</si>
  <si>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</si>
  <si>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</si>
  <si>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</si>
  <si>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</si>
  <si>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</si>
  <si>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</si>
  <si>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</si>
  <si>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</si>
  <si>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</si>
  <si>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</si>
  <si>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</si>
  <si>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</si>
  <si>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</si>
  <si>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</si>
  <si>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</si>
  <si>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</si>
  <si>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</si>
  <si>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</si>
  <si>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</si>
  <si>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</si>
  <si>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</si>
  <si>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</si>
  <si>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</si>
  <si>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</si>
  <si>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</si>
  <si>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</si>
  <si>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</si>
  <si>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</si>
  <si>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</si>
  <si>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</si>
  <si>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</si>
  <si>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</si>
  <si>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</si>
  <si>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</si>
  <si>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</si>
  <si>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</si>
  <si>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</si>
  <si>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</si>
  <si>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</si>
  <si>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</si>
  <si>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</si>
  <si>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</si>
  <si>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</si>
  <si>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</si>
  <si>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</si>
  <si>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</si>
  <si>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</si>
  <si>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</si>
  <si>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</si>
  <si>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</si>
  <si>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</si>
  <si>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</si>
  <si>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</si>
  <si>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</si>
  <si>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</si>
  <si>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</si>
  <si>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</si>
  <si>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</si>
  <si>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</si>
  <si>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</si>
  <si>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</si>
  <si>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</si>
  <si>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</si>
  <si>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</si>
  <si>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</si>
  <si>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</si>
  <si>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</si>
  <si>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</si>
  <si>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</si>
  <si>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</si>
  <si>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</si>
  <si>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</si>
  <si>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</si>
  <si>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</si>
  <si>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</si>
  <si>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</si>
  <si>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</si>
  <si>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</si>
  <si>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</si>
  <si>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</si>
  <si>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</si>
  <si>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</si>
  <si>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</si>
  <si>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</si>
  <si>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</si>
  <si>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</si>
  <si>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</si>
  <si>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</si>
  <si>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</si>
  <si>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</si>
  <si>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</si>
  <si>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</si>
  <si>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</si>
  <si>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</si>
  <si>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</si>
  <si>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</si>
  <si>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</si>
  <si>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</si>
  <si>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</si>
  <si>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</si>
  <si>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</si>
  <si>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</si>
  <si>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</si>
  <si>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</si>
  <si>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</si>
  <si>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</si>
  <si>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</si>
  <si>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</si>
  <si>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</si>
  <si>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</si>
  <si>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</si>
  <si>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</si>
  <si>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</si>
  <si>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</si>
  <si>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</si>
  <si>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</si>
  <si>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</si>
  <si>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</si>
  <si>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</si>
  <si>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</si>
  <si>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</si>
  <si>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</si>
  <si>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</si>
  <si>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</si>
  <si>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</si>
  <si>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</si>
  <si>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</si>
  <si>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</si>
  <si>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</si>
  <si>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</si>
  <si>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</si>
  <si>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</si>
  <si>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</si>
  <si>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</si>
  <si>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</si>
  <si>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</si>
  <si>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</si>
  <si>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</si>
  <si>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</si>
  <si>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</si>
  <si>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</si>
  <si>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</si>
  <si>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</si>
  <si>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</si>
  <si>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</si>
  <si>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</si>
  <si>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</si>
  <si>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</si>
  <si>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</si>
  <si>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</si>
  <si>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</si>
  <si>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</si>
  <si>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</si>
  <si>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</si>
  <si>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</si>
  <si>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</si>
  <si>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</si>
  <si>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</si>
  <si>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</si>
  <si>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</si>
  <si>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</si>
  <si>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</si>
  <si>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</si>
  <si>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</si>
  <si>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</si>
  <si>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</si>
  <si>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</si>
  <si>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</si>
  <si>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</si>
  <si>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</si>
  <si>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</si>
  <si>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</si>
  <si>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</si>
  <si>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</si>
  <si>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</si>
  <si>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</si>
  <si>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</si>
  <si>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</si>
  <si>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</si>
  <si>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</si>
  <si>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</si>
  <si>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</si>
  <si>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</si>
  <si>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</si>
  <si>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</si>
  <si>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</si>
  <si>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</si>
  <si>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</si>
  <si>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</si>
  <si>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</si>
  <si>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</si>
  <si>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</si>
  <si>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</si>
  <si>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</si>
  <si>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</si>
  <si>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</si>
  <si>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</si>
  <si>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</si>
  <si>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</si>
  <si>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</si>
  <si>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</si>
  <si>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</si>
  <si>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</si>
  <si>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</si>
  <si>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</si>
  <si>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</si>
  <si>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</si>
  <si>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</si>
  <si>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</si>
  <si>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</si>
  <si>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</si>
  <si>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</si>
  <si>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</si>
  <si>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</si>
  <si>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</si>
  <si>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</si>
  <si>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</si>
  <si>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</si>
  <si>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</si>
  <si>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</si>
  <si>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</si>
  <si>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</si>
  <si>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</si>
  <si>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</si>
  <si>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</si>
  <si>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</si>
  <si>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</si>
  <si>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</si>
  <si>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</si>
  <si>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</si>
  <si>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</si>
  <si>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</si>
  <si>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</si>
  <si>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</si>
  <si>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</si>
  <si>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</si>
  <si>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</si>
  <si>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</si>
  <si>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</si>
  <si>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</si>
  <si>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</si>
  <si>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</si>
  <si>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</si>
  <si>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</si>
  <si>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</si>
  <si>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</si>
  <si>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</si>
  <si>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</si>
  <si>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</si>
  <si>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</si>
  <si>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</si>
  <si>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</si>
  <si>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</si>
  <si>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</si>
  <si>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</si>
  <si>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</si>
  <si>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</si>
  <si>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</si>
  <si>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</si>
  <si>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</si>
  <si>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</si>
  <si>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</si>
  <si>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</si>
  <si>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</si>
  <si>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</si>
  <si>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</si>
  <si>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</si>
  <si>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</si>
  <si>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</si>
  <si>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</si>
  <si>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</si>
  <si>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</si>
  <si>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</si>
  <si>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</si>
  <si>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</si>
  <si>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</si>
  <si>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</si>
  <si>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</si>
  <si>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</si>
  <si>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</si>
  <si>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</si>
  <si>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</si>
  <si>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</si>
  <si>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</si>
  <si>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</si>
  <si>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</si>
  <si>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</si>
  <si>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</si>
  <si>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</si>
  <si>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</si>
  <si>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</si>
  <si>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</si>
  <si>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</si>
  <si>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</si>
  <si>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</si>
  <si>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</si>
  <si>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</si>
  <si>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</si>
  <si>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</si>
  <si>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</si>
  <si>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</si>
  <si>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</si>
  <si>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</si>
  <si>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</si>
  <si>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</si>
  <si>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</si>
  <si>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</si>
  <si>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</si>
  <si>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</si>
  <si>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</si>
  <si>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</si>
  <si>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</si>
  <si>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</si>
  <si>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</si>
  <si>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</si>
  <si>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</si>
  <si>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</si>
  <si>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</si>
  <si>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</si>
  <si>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</si>
  <si>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</si>
  <si>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</si>
  <si>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</si>
  <si>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</si>
  <si>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</si>
  <si>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</si>
  <si>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</si>
  <si>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</si>
  <si>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</si>
  <si>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</si>
  <si>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</si>
  <si>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</si>
  <si>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</si>
  <si>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</si>
  <si>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</si>
  <si>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</si>
  <si>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</si>
  <si>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</si>
  <si>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</si>
  <si>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</si>
  <si>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</si>
  <si>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</si>
  <si>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</si>
  <si>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</si>
  <si>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</si>
  <si>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</si>
  <si>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</si>
  <si>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</si>
  <si>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</si>
  <si>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</si>
  <si>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</si>
  <si>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</si>
  <si>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</si>
  <si>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</si>
  <si>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</si>
  <si>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</si>
  <si>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</si>
  <si>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</si>
  <si>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</si>
  <si>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</si>
  <si>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</si>
  <si>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</si>
  <si>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</si>
  <si>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</si>
  <si>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</si>
  <si>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</si>
  <si>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</si>
  <si>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</si>
  <si>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</si>
  <si>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</si>
  <si>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</si>
  <si>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</si>
  <si>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</si>
  <si>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</si>
  <si>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</si>
  <si>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</si>
  <si>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</si>
  <si>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</si>
  <si>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</si>
  <si>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</si>
  <si>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</si>
  <si>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</si>
  <si>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</si>
  <si>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</si>
  <si>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</si>
  <si>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</si>
  <si>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</si>
  <si>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</si>
  <si>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</si>
  <si>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</si>
  <si>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</si>
  <si>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</si>
  <si>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</si>
  <si>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</si>
  <si>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</si>
  <si>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</si>
  <si>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</si>
  <si>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</si>
  <si>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</si>
  <si>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</si>
  <si>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</si>
  <si>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</si>
  <si>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</si>
  <si>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</si>
  <si>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</si>
  <si>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</si>
  <si>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</si>
  <si>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</si>
  <si>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</si>
  <si>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</si>
  <si>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</si>
  <si>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</si>
  <si>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</si>
  <si>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</si>
  <si>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</si>
  <si>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</si>
  <si>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</si>
  <si>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</si>
  <si>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</si>
  <si>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</si>
  <si>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</si>
  <si>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</si>
  <si>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</si>
  <si>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</si>
  <si>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</si>
  <si>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</si>
  <si>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</si>
  <si>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</si>
  <si>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</si>
  <si>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</si>
  <si>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</si>
  <si>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</si>
  <si>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</si>
  <si>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</si>
  <si>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</si>
  <si>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</si>
  <si>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</si>
  <si>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</si>
  <si>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</si>
  <si>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</si>
  <si>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</si>
  <si>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</si>
  <si>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</si>
  <si>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</si>
  <si>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</si>
  <si>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</si>
  <si>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</si>
  <si>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</si>
  <si>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</si>
  <si>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</si>
  <si>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</si>
  <si>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</si>
  <si>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</si>
  <si>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</si>
  <si>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</si>
  <si>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</si>
  <si>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</si>
  <si>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</si>
  <si>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</si>
  <si>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</si>
  <si>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</si>
  <si>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</si>
  <si>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</si>
  <si>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</si>
  <si>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</si>
  <si>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</si>
  <si>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</si>
  <si>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</si>
  <si>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</si>
  <si>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</si>
  <si>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</si>
  <si>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</si>
  <si>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</si>
  <si>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</si>
  <si>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</si>
  <si>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</si>
  <si>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</si>
  <si>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</si>
  <si>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</si>
  <si>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</si>
  <si>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</si>
  <si>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</si>
  <si>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</si>
  <si>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</si>
  <si>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</si>
  <si>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</si>
  <si>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</si>
  <si>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</si>
  <si>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</si>
  <si>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</si>
  <si>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</si>
  <si>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</si>
  <si>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</si>
  <si>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</si>
  <si>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</si>
  <si>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</si>
  <si>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</si>
  <si>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</si>
  <si>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</si>
  <si>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</si>
  <si>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</si>
  <si>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</si>
  <si>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</si>
  <si>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</si>
  <si>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</si>
  <si>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</si>
  <si>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</si>
  <si>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</si>
  <si>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</si>
  <si>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</si>
  <si>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</si>
  <si>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</si>
  <si>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</si>
  <si>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</si>
  <si>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</si>
  <si>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</si>
  <si>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</si>
  <si>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</si>
  <si>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</si>
  <si>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</si>
  <si>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</si>
  <si>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</si>
  <si>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</si>
  <si>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</si>
  <si>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</si>
  <si>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</si>
  <si>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</si>
  <si>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</si>
  <si>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</si>
  <si>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</si>
  <si>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</si>
  <si>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</si>
  <si>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</si>
  <si>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</si>
  <si>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</si>
  <si>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</si>
  <si>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</si>
  <si>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</si>
  <si>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</si>
  <si>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</si>
  <si>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</si>
  <si>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</si>
  <si>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</si>
  <si>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</si>
  <si>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</si>
  <si>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</si>
  <si>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</si>
  <si>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</si>
  <si>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</si>
  <si>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</si>
  <si>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</si>
  <si>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</si>
  <si>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</si>
  <si>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</si>
  <si>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</si>
  <si>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</si>
  <si>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</si>
  <si>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</si>
  <si>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</si>
  <si>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</si>
  <si>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</si>
  <si>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</si>
  <si>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</si>
  <si>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</si>
  <si>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</si>
  <si>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</si>
  <si>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</si>
  <si>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</si>
  <si>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</si>
  <si>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</si>
  <si>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</si>
  <si>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</si>
  <si>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</si>
  <si>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</si>
  <si>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</si>
  <si>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</si>
  <si>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</si>
  <si>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</si>
  <si>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</si>
  <si>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</si>
  <si>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</si>
  <si>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</si>
  <si>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</si>
  <si>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</si>
  <si>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</si>
  <si>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</si>
  <si>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</si>
  <si>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</si>
  <si>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</si>
  <si>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</si>
  <si>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</si>
  <si>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</si>
  <si>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</si>
  <si>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</si>
  <si>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</si>
  <si>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</si>
  <si>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</si>
  <si>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</si>
  <si>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</si>
  <si>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</si>
  <si>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</si>
  <si>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</si>
  <si>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</si>
  <si>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</si>
  <si>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</si>
  <si>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</si>
  <si>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</si>
  <si>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</si>
  <si>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</si>
  <si>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</si>
  <si>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</si>
  <si>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</si>
  <si>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</si>
  <si>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</si>
  <si>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</si>
  <si>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</si>
  <si>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</si>
  <si>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</si>
  <si>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</si>
  <si>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</si>
  <si>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</si>
  <si>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</si>
  <si>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</si>
  <si>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</si>
  <si>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</si>
  <si>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</si>
  <si>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</si>
  <si>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</si>
  <si>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</si>
  <si>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</si>
  <si>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</si>
  <si>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</si>
  <si>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</si>
  <si>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</si>
  <si>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</si>
  <si>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</si>
  <si>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</si>
  <si>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</si>
  <si>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</si>
  <si>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</si>
  <si>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</si>
  <si>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</si>
  <si>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</si>
  <si>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</si>
  <si>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</si>
  <si>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</si>
  <si>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</si>
  <si>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</si>
  <si>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</si>
  <si>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</si>
  <si>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</si>
  <si>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</si>
  <si>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</si>
  <si>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</si>
  <si>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</si>
  <si>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</si>
  <si>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</si>
  <si>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</si>
  <si>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</si>
  <si>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</si>
  <si>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</si>
  <si>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</si>
  <si>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</si>
  <si>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</si>
  <si>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</si>
  <si>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</si>
  <si>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</si>
  <si>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</si>
  <si>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</si>
  <si>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</si>
  <si>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</si>
  <si>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</si>
  <si>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</si>
  <si>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</si>
  <si>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</si>
  <si>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</si>
  <si>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</si>
  <si>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</si>
  <si>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</si>
  <si>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</si>
  <si>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</si>
  <si>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</si>
  <si>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</si>
  <si>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</si>
  <si>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</si>
  <si>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</si>
  <si>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</si>
  <si>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</si>
  <si>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</si>
  <si>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</si>
  <si>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</si>
  <si>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</si>
  <si>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</si>
  <si>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</si>
  <si>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</si>
  <si>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</si>
  <si>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</si>
  <si>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</si>
  <si>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</si>
  <si>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</si>
  <si>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</si>
  <si>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</si>
  <si>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</si>
  <si>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</si>
  <si>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</si>
  <si>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</si>
  <si>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</si>
  <si>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</si>
  <si>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</si>
  <si>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</si>
  <si>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</si>
  <si>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</si>
  <si>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</si>
  <si>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</si>
  <si>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</si>
  <si>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</si>
  <si>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</si>
  <si>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</si>
  <si>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</si>
  <si>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</si>
  <si>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</si>
  <si>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</si>
  <si>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</si>
  <si>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</si>
  <si>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</si>
  <si>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</si>
  <si>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</si>
  <si>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</si>
  <si>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</si>
  <si>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</si>
  <si>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</si>
  <si>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</si>
  <si>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</si>
  <si>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</si>
  <si>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</si>
  <si>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</si>
  <si>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</si>
  <si>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</si>
  <si>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</si>
  <si>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</si>
  <si>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</si>
  <si>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</si>
  <si>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</si>
  <si>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</si>
  <si>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</si>
  <si>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</si>
  <si>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</si>
  <si>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</si>
  <si>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</si>
  <si>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</si>
  <si>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</si>
  <si>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</si>
  <si>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</si>
  <si>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</si>
  <si>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</si>
  <si>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</si>
  <si>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</si>
  <si>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</si>
  <si>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</si>
  <si>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</si>
  <si>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</si>
  <si>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</si>
  <si>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</si>
  <si>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</si>
  <si>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</si>
  <si>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</si>
  <si>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</si>
  <si>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</si>
  <si>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</si>
  <si>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</si>
  <si>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</si>
  <si>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</si>
  <si>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</si>
  <si>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</si>
  <si>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</si>
  <si>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</si>
  <si>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</si>
  <si>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</si>
  <si>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</si>
  <si>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</si>
  <si>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</si>
  <si>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</si>
  <si>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</si>
  <si>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</si>
  <si>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</si>
  <si>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</si>
  <si>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</si>
  <si>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</si>
  <si>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</si>
  <si>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</si>
  <si>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</si>
  <si>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</si>
  <si>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</si>
  <si>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</si>
  <si>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</si>
  <si>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</si>
  <si>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</si>
  <si>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</si>
  <si>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</si>
  <si>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</si>
  <si>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</si>
  <si>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</si>
  <si>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</si>
  <si>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</si>
  <si>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</si>
  <si>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</si>
  <si>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</si>
  <si>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</si>
  <si>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</si>
  <si>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</si>
  <si>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</si>
  <si>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</si>
  <si>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</si>
  <si>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</si>
  <si>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</si>
  <si>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</si>
  <si>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</si>
  <si>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</si>
  <si>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</si>
  <si>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</si>
  <si>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</si>
  <si>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</si>
  <si>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</si>
  <si>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</si>
  <si>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</si>
  <si>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</si>
  <si>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</si>
  <si>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</si>
  <si>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</si>
  <si>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</si>
  <si>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</si>
  <si>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</si>
  <si>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</si>
  <si>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</si>
  <si>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</si>
  <si>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</si>
  <si>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</si>
  <si>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</si>
  <si>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</si>
  <si>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</si>
  <si>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</si>
  <si>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</si>
  <si>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</si>
  <si>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</si>
  <si>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</si>
  <si>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</si>
  <si>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</si>
  <si>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</si>
  <si>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</si>
  <si>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</si>
  <si>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</si>
  <si>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</si>
  <si>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</si>
  <si>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</si>
  <si>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</si>
  <si>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</si>
  <si>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</si>
  <si>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</si>
  <si>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</si>
  <si>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</si>
  <si>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</si>
  <si>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</si>
  <si>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</si>
  <si>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</si>
  <si>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</si>
  <si>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</si>
  <si>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</si>
  <si>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</si>
  <si>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</si>
  <si>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</si>
  <si>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</si>
  <si>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</si>
  <si>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</si>
  <si>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</si>
  <si>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</si>
  <si>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</si>
  <si>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</si>
  <si>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</si>
  <si>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</si>
  <si>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</si>
  <si>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</si>
  <si>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</si>
  <si>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</si>
  <si>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</si>
  <si>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</si>
  <si>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</si>
  <si>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</si>
  <si>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</si>
  <si>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</si>
  <si>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</si>
  <si>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</si>
  <si>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</si>
  <si>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</si>
  <si>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</si>
  <si>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</si>
  <si>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</si>
  <si>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</si>
  <si>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</si>
  <si>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</si>
  <si>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</si>
  <si>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</si>
  <si>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</si>
  <si>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</si>
  <si>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</si>
  <si>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</si>
  <si>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</si>
  <si>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</si>
  <si>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</si>
  <si>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</si>
  <si>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</si>
  <si>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</si>
  <si>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</si>
  <si>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</si>
  <si>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</si>
  <si>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</si>
  <si>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</si>
  <si>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</si>
  <si>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</si>
  <si>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</si>
  <si>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</si>
  <si>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</si>
  <si>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</si>
  <si>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</si>
  <si>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</si>
  <si>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</si>
  <si>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</si>
  <si>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</si>
  <si>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</si>
  <si>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</si>
  <si>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</si>
  <si>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</si>
  <si>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</si>
  <si>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</si>
  <si>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</si>
  <si>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</si>
  <si>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</si>
  <si>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</si>
  <si>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</si>
  <si>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</si>
  <si>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</si>
  <si>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</si>
  <si>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</si>
  <si>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</si>
  <si>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</si>
  <si>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</si>
  <si>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</si>
  <si>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</si>
  <si>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</si>
  <si>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</si>
  <si>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</si>
  <si>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</si>
  <si>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</si>
  <si>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</si>
  <si>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</si>
  <si>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</si>
  <si>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</si>
  <si>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</si>
  <si>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</si>
  <si>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</si>
  <si>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</si>
  <si>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</si>
  <si>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</si>
  <si>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</si>
  <si>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</si>
  <si>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</si>
  <si>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</si>
  <si>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</si>
  <si>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</si>
  <si>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</si>
  <si>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</si>
  <si>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</si>
  <si>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</si>
  <si>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</si>
  <si>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</si>
  <si>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</si>
  <si>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</si>
  <si>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</si>
  <si>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</si>
  <si>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</si>
  <si>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</si>
  <si>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</si>
  <si>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</si>
  <si>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</si>
  <si>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</si>
  <si>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</si>
  <si>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</si>
  <si>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</si>
  <si>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</si>
  <si>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</si>
  <si>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</si>
  <si>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</si>
  <si>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</si>
  <si>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</si>
  <si>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</si>
  <si>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</si>
  <si>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</si>
  <si>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</si>
  <si>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</si>
  <si>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</si>
  <si>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</si>
  <si>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</si>
  <si>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</si>
  <si>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</si>
  <si>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</si>
  <si>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</si>
  <si>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</si>
  <si>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</si>
  <si>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</si>
  <si>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</si>
  <si>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</si>
  <si>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</si>
  <si>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</si>
  <si>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</si>
  <si>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</si>
  <si>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</si>
  <si>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</si>
  <si>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</si>
  <si>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</si>
  <si>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</si>
  <si>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</si>
  <si>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</si>
  <si>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</si>
  <si>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</si>
  <si>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</si>
  <si>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</si>
  <si>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</si>
  <si>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</si>
  <si>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</si>
  <si>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</si>
  <si>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</si>
  <si>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</si>
  <si>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</si>
  <si>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</si>
  <si>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</si>
  <si>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</si>
  <si>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</si>
  <si>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</si>
  <si>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</si>
  <si>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</si>
  <si>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</si>
  <si>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</si>
  <si>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</si>
  <si>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</si>
  <si>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</si>
  <si>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</si>
  <si>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</si>
  <si>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</si>
  <si>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</si>
  <si>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</si>
  <si>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</si>
  <si>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</si>
  <si>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</si>
  <si>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</si>
  <si>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</si>
  <si>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</si>
  <si>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</si>
  <si>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</si>
  <si>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</si>
  <si>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</si>
  <si>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</si>
  <si>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</si>
  <si>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</si>
  <si>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</si>
  <si>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</si>
  <si>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</si>
  <si>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</si>
  <si>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</si>
  <si>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</si>
  <si>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</si>
  <si>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</si>
  <si>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</si>
  <si>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</si>
  <si>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</si>
  <si>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</si>
  <si>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</si>
  <si>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</si>
  <si>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</si>
  <si>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</si>
  <si>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</si>
  <si>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</si>
  <si>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</si>
  <si>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</si>
  <si>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</si>
  <si>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</si>
  <si>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</si>
  <si>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</si>
  <si>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</si>
  <si>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</si>
  <si>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</si>
  <si>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</si>
  <si>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</si>
  <si>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</si>
  <si>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</si>
  <si>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</si>
  <si>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</si>
  <si>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</si>
  <si>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</si>
  <si>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</si>
  <si>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</si>
  <si>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</si>
  <si>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</si>
  <si>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</si>
  <si>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</si>
  <si>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</si>
  <si>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</si>
  <si>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</si>
  <si>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</si>
  <si>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</si>
  <si>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</si>
  <si>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</si>
  <si>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</si>
  <si>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</si>
  <si>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</si>
  <si>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</si>
  <si>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</si>
  <si>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</si>
  <si>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</si>
  <si>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</si>
  <si>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</si>
  <si>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</si>
  <si>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</si>
  <si>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</si>
  <si>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</si>
  <si>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</si>
  <si>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</si>
  <si>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</si>
  <si>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</si>
  <si>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</si>
  <si>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</si>
  <si>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</si>
  <si>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</si>
  <si>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</si>
  <si>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</si>
  <si>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</si>
  <si>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</si>
  <si>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</si>
  <si>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</si>
  <si>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</si>
  <si>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</si>
  <si>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</si>
  <si>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</si>
  <si>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</si>
  <si>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</si>
  <si>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</si>
  <si>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</si>
  <si>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</si>
  <si>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</si>
  <si>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</si>
  <si>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</si>
  <si>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</si>
  <si>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</si>
  <si>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</si>
  <si>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</si>
  <si>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</si>
  <si>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</si>
  <si>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</si>
  <si>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</si>
  <si>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</si>
  <si>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</si>
  <si>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</si>
  <si>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</si>
  <si>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</si>
  <si>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</si>
  <si>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</si>
  <si>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</si>
  <si>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</si>
  <si>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</si>
  <si>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</si>
  <si>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</si>
  <si>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</si>
  <si>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</si>
  <si>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</si>
  <si>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</si>
  <si>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</si>
  <si>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</si>
  <si>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</si>
  <si>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</si>
  <si>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</si>
  <si>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</si>
  <si>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</si>
  <si>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</si>
  <si>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</si>
  <si>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</si>
  <si>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</si>
  <si>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</si>
  <si>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</si>
  <si>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</si>
  <si>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</si>
  <si>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</si>
  <si>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</si>
  <si>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</si>
  <si>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</si>
  <si>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</si>
  <si>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</si>
  <si>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</si>
  <si>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</si>
  <si>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</si>
  <si>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</si>
  <si>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</si>
  <si>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</si>
  <si>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</si>
  <si>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</si>
  <si>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</si>
  <si>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</si>
  <si>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</si>
  <si>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</si>
  <si>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</si>
  <si>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</si>
  <si>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</si>
  <si>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</si>
  <si>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</si>
  <si>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</si>
  <si>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</si>
  <si>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</si>
  <si>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</si>
  <si>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</si>
  <si>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</si>
  <si>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</si>
  <si>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</si>
  <si>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</si>
  <si>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</si>
  <si>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</si>
  <si>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</si>
  <si>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</si>
  <si>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</si>
  <si>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</si>
  <si>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</si>
  <si>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</si>
  <si>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</si>
  <si>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</si>
  <si>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</si>
  <si>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</si>
  <si>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</si>
  <si>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</si>
  <si>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</si>
  <si>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</si>
  <si>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</si>
  <si>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</si>
  <si>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</si>
  <si>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</si>
  <si>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</si>
  <si>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</si>
  <si>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</si>
  <si>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</si>
  <si>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</si>
  <si>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</si>
  <si>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</si>
  <si>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</si>
  <si>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</si>
  <si>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</si>
  <si>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</si>
  <si>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</si>
  <si>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</si>
  <si>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</si>
  <si>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</si>
  <si>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</si>
  <si>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</si>
  <si>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</si>
  <si>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</si>
  <si>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</si>
  <si>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</si>
  <si>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</si>
  <si>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</si>
  <si>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</si>
  <si>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</si>
  <si>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</si>
  <si>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</si>
  <si>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</si>
  <si>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</si>
  <si>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</si>
  <si>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</si>
  <si>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</si>
  <si>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</si>
  <si>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</si>
  <si>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</si>
  <si>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</si>
  <si>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</si>
  <si>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</si>
  <si>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</si>
  <si>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</si>
  <si>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</si>
  <si>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</si>
  <si>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</si>
  <si>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</si>
  <si>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</si>
  <si>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</si>
  <si>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</si>
  <si>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</si>
  <si>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</si>
  <si>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</si>
  <si>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</si>
  <si>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</si>
  <si>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</si>
  <si>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</si>
  <si>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</si>
  <si>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</si>
  <si>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</si>
  <si>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</si>
  <si>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</si>
  <si>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</si>
  <si>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</si>
  <si>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</si>
  <si>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</si>
  <si>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</si>
  <si>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</si>
  <si>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</si>
  <si>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</si>
  <si>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</si>
  <si>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</si>
  <si>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</si>
  <si>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</si>
  <si>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</si>
  <si>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</si>
  <si>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</si>
  <si>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</si>
  <si>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</si>
  <si>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</si>
  <si>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</si>
  <si>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</si>
  <si>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</si>
  <si>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</si>
  <si>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</si>
  <si>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</si>
  <si>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</si>
  <si>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</si>
  <si>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</si>
  <si>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</si>
  <si>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</si>
  <si>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</si>
  <si>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</si>
  <si>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</si>
  <si>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</si>
  <si>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</si>
  <si>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</si>
  <si>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</si>
  <si>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</si>
  <si>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</si>
  <si>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</si>
  <si>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</si>
  <si>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</si>
  <si>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</si>
  <si>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</si>
  <si>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</si>
  <si>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</si>
  <si>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</si>
  <si>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</si>
  <si>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</si>
  <si>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</si>
  <si>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</si>
  <si>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</si>
  <si>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</si>
  <si>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</si>
  <si>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</si>
  <si>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</si>
  <si>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</si>
  <si>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</si>
  <si>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</si>
  <si>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</si>
  <si>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</si>
  <si>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</si>
  <si>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</si>
  <si>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</si>
  <si>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</si>
  <si>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</si>
  <si>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</si>
  <si>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</si>
  <si>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</si>
  <si>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</si>
  <si>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</si>
  <si>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</si>
  <si>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</si>
  <si>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</si>
  <si>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</si>
  <si>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</si>
  <si>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</si>
  <si>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</si>
  <si>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</si>
  <si>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</si>
  <si>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</si>
  <si>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</si>
  <si>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</si>
  <si>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</si>
  <si>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</si>
  <si>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</si>
  <si>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</si>
  <si>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</si>
  <si>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</si>
  <si>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</si>
  <si>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</si>
  <si>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</si>
  <si>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</si>
  <si>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</si>
  <si>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</si>
  <si>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</si>
  <si>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</si>
  <si>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</si>
  <si>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</si>
  <si>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</si>
  <si>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</si>
  <si>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</si>
  <si>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</si>
  <si>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</si>
  <si>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</si>
  <si>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</si>
  <si>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</si>
  <si>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</si>
  <si>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</si>
  <si>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</si>
  <si>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</si>
  <si>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</si>
  <si>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</si>
  <si>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</si>
  <si>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</si>
  <si>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</si>
  <si>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</si>
  <si>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</si>
  <si>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</si>
  <si>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</si>
  <si>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</si>
  <si>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</si>
  <si>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</si>
  <si>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</si>
  <si>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</si>
  <si>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</si>
  <si>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</si>
  <si>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</si>
  <si>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</si>
  <si>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</si>
  <si>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</si>
  <si>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</si>
  <si>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</si>
  <si>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</si>
  <si>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</si>
  <si>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</si>
  <si>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</si>
  <si>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</si>
  <si>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</si>
  <si>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</si>
  <si>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</si>
  <si>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</si>
  <si>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</si>
  <si>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</si>
  <si>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</si>
  <si>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</si>
  <si>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</si>
  <si>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</si>
  <si>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</si>
  <si>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</si>
  <si>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</si>
  <si>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</si>
  <si>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</si>
  <si>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</si>
  <si>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</si>
  <si>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</si>
  <si>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</si>
  <si>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</si>
  <si>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</si>
  <si>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</si>
  <si>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</si>
  <si>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</si>
  <si>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</si>
  <si>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</si>
  <si>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</si>
  <si>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</si>
  <si>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</si>
  <si>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</si>
  <si>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</si>
  <si>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</si>
  <si>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</si>
  <si>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</si>
  <si>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</si>
  <si>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</si>
  <si>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</si>
  <si>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</si>
  <si>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</si>
  <si>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</si>
  <si>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</si>
  <si>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</si>
  <si>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</si>
  <si>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</si>
  <si>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</si>
  <si>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</si>
  <si>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</si>
  <si>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</si>
  <si>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</si>
  <si>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</si>
  <si>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</si>
  <si>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</si>
  <si>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</si>
  <si>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</si>
  <si>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</si>
  <si>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</si>
  <si>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</si>
  <si>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</si>
  <si>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</si>
  <si>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</si>
  <si>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</si>
  <si>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</si>
  <si>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</si>
  <si>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</si>
  <si>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</si>
  <si>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</si>
  <si>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</si>
  <si>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</si>
  <si>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</si>
  <si>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</si>
  <si>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</si>
  <si>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</si>
  <si>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</si>
  <si>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</si>
  <si>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</si>
  <si>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</si>
  <si>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</si>
  <si>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</si>
  <si>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</si>
  <si>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</si>
  <si>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</si>
  <si>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</si>
  <si>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</si>
  <si>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</si>
  <si>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</si>
  <si>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</si>
  <si>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</si>
  <si>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</si>
  <si>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</si>
  <si>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</si>
  <si>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</si>
  <si>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</si>
  <si>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</si>
  <si>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</si>
  <si>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</si>
  <si>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</si>
  <si>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</si>
  <si>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</si>
  <si>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</si>
  <si>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</si>
  <si>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</si>
  <si>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</si>
  <si>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</si>
  <si>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</si>
  <si>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</si>
  <si>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</si>
  <si>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</si>
  <si>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</si>
  <si>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</si>
  <si>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</si>
  <si>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</si>
  <si>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</si>
  <si>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</si>
  <si>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</si>
  <si>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</si>
  <si>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</si>
  <si>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</si>
  <si>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</si>
  <si>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</si>
  <si>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</si>
  <si>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</si>
  <si>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</si>
  <si>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</si>
  <si>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</si>
  <si>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</si>
  <si>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</si>
  <si>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</si>
  <si>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</si>
  <si>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</si>
  <si>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</si>
  <si>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</si>
  <si>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</si>
  <si>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</si>
  <si>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</si>
  <si>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</si>
  <si>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</si>
  <si>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</si>
  <si>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</si>
  <si>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</si>
  <si>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</si>
  <si>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</si>
  <si>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</si>
  <si>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</si>
  <si>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</si>
  <si>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</si>
  <si>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</si>
  <si>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</si>
  <si>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</si>
  <si>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</si>
  <si>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</si>
  <si>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</si>
  <si>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</si>
  <si>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</si>
  <si>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</si>
  <si>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</si>
  <si>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</si>
  <si>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</si>
  <si>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</si>
  <si>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</si>
  <si>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</si>
  <si>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</si>
  <si>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</si>
  <si>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</si>
  <si>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</si>
  <si>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</si>
  <si>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</si>
  <si>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</si>
  <si>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</si>
  <si>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</si>
  <si>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</si>
  <si>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</si>
  <si>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</si>
  <si>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</si>
  <si>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</si>
  <si>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</si>
  <si>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</si>
  <si>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</si>
  <si>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</si>
  <si>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</si>
  <si>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</si>
  <si>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</si>
  <si>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</si>
  <si>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</si>
  <si>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</si>
  <si>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</si>
  <si>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</si>
  <si>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</si>
  <si>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</si>
  <si>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</si>
  <si>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</si>
  <si>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</si>
  <si>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</si>
  <si>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</si>
  <si>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</si>
  <si>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</si>
  <si>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</si>
  <si>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</si>
  <si>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</si>
  <si>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</si>
  <si>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</si>
  <si>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</si>
  <si>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</si>
  <si>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</si>
  <si>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</si>
  <si>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</si>
  <si>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</si>
  <si>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</si>
  <si>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</si>
  <si>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</si>
  <si>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</si>
  <si>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</si>
  <si>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</si>
  <si>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</si>
  <si>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</si>
  <si>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</si>
  <si>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</si>
  <si>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</si>
  <si>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</si>
  <si>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</si>
  <si>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</si>
  <si>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</si>
  <si>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</si>
  <si>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</si>
  <si>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</si>
  <si>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</si>
  <si>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</si>
  <si>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</si>
  <si>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</si>
  <si>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</si>
  <si>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</si>
  <si>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</si>
  <si>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</si>
  <si>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</si>
  <si>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</si>
  <si>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</si>
  <si>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</si>
  <si>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</si>
  <si>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</si>
  <si>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</si>
  <si>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</si>
  <si>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</si>
  <si>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</si>
  <si>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</si>
  <si>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</si>
  <si>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</si>
  <si>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</si>
  <si>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</si>
  <si>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</si>
  <si>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</si>
  <si>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</si>
  <si>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</si>
  <si>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</si>
  <si>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</si>
  <si>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</si>
  <si>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</si>
  <si>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</si>
  <si>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</si>
  <si>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</si>
  <si>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</si>
  <si>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</si>
  <si>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</si>
  <si>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</si>
  <si>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</si>
  <si>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</si>
  <si>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</si>
  <si>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</si>
  <si>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</si>
  <si>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</si>
  <si>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</si>
  <si>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</si>
  <si>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</si>
  <si>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</si>
  <si>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</si>
  <si>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</si>
  <si>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</si>
  <si>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</si>
  <si>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</si>
  <si>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</si>
  <si>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</si>
  <si>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</si>
  <si>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</si>
  <si>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</si>
  <si>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</si>
  <si>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</si>
  <si>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</si>
  <si>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</si>
  <si>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</si>
  <si>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</si>
  <si>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</si>
  <si>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</si>
  <si>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</si>
  <si>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</si>
  <si>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</si>
  <si>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</si>
  <si>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</si>
  <si>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</si>
  <si>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</si>
  <si>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</si>
  <si>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</si>
  <si>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</si>
  <si>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</si>
  <si>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</si>
  <si>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</si>
  <si>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</si>
  <si>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</si>
  <si>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</si>
  <si>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</si>
  <si>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</si>
  <si>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</si>
  <si>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</si>
  <si>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</si>
  <si>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</si>
  <si>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</si>
  <si>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</si>
  <si>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</si>
  <si>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</si>
  <si>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</si>
  <si>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</si>
  <si>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</si>
  <si>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</si>
  <si>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</si>
  <si>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</si>
  <si>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</si>
  <si>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</si>
  <si>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</si>
  <si>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</si>
  <si>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</si>
  <si>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</si>
  <si>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</si>
  <si>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</si>
  <si>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</si>
  <si>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</si>
  <si>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</si>
  <si>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</si>
  <si>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</si>
  <si>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</si>
  <si>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</si>
  <si>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</si>
  <si>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</si>
  <si>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</si>
  <si>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</si>
  <si>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</si>
  <si>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</si>
  <si>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</si>
  <si>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</si>
  <si>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</si>
  <si>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</si>
  <si>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</si>
  <si>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</si>
  <si>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</si>
  <si>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</si>
  <si>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</si>
  <si>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</si>
  <si>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</si>
  <si>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</si>
  <si>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</si>
  <si>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</si>
  <si>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</si>
  <si>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</si>
  <si>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</si>
  <si>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</si>
  <si>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</si>
  <si>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</si>
  <si>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</si>
  <si>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</si>
  <si>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</si>
  <si>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</si>
  <si>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</si>
  <si>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</si>
  <si>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</si>
  <si>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</si>
  <si>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</si>
  <si>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</si>
  <si>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</si>
  <si>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</si>
  <si>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</si>
  <si>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</si>
  <si>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</si>
  <si>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</si>
  <si>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</si>
  <si>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</si>
  <si>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</si>
  <si>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</si>
  <si>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</si>
  <si>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</si>
  <si>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</si>
  <si>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</si>
  <si>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</si>
  <si>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</si>
  <si>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</si>
  <si>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</si>
  <si>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</si>
  <si>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</si>
  <si>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</si>
  <si>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</si>
  <si>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</si>
  <si>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</si>
  <si>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</si>
  <si>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</si>
  <si>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</si>
  <si>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</si>
  <si>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</si>
  <si>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</si>
  <si>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</si>
  <si>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</si>
  <si>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</si>
  <si>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</si>
  <si>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</si>
  <si>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</si>
  <si>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</si>
  <si>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</si>
  <si>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</si>
  <si>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</si>
  <si>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</si>
  <si>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</si>
  <si>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</si>
  <si>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</si>
  <si>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</si>
  <si>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</si>
  <si>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</si>
  <si>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</si>
  <si>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</si>
  <si>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</si>
  <si>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</si>
  <si>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</si>
  <si>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</si>
  <si>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</si>
  <si>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</si>
  <si>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</si>
  <si>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</si>
  <si>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</si>
  <si>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</si>
  <si>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</si>
  <si>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</si>
  <si>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</si>
  <si>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</si>
  <si>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</si>
  <si>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</si>
  <si>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</si>
  <si>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</si>
  <si>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</si>
  <si>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</si>
  <si>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</si>
  <si>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</si>
  <si>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</si>
  <si>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</si>
  <si>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</si>
  <si>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</si>
  <si>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</si>
  <si>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</si>
  <si>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</si>
  <si>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</si>
  <si>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</si>
  <si>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</si>
  <si>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</si>
  <si>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</si>
  <si>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</si>
  <si>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</si>
  <si>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</si>
  <si>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</si>
  <si>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</si>
  <si>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</si>
  <si>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</si>
  <si>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</si>
  <si>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</si>
  <si>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</si>
  <si>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</si>
  <si>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</si>
  <si>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</si>
  <si>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</si>
  <si>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</si>
  <si>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</si>
  <si>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</si>
  <si>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</si>
  <si>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</si>
  <si>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</si>
  <si>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</si>
  <si>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</si>
  <si>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</si>
  <si>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</si>
  <si>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</si>
  <si>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</si>
  <si>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</si>
  <si>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</si>
  <si>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</si>
  <si>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</si>
  <si>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</si>
  <si>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</si>
  <si>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</si>
  <si>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</si>
  <si>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</si>
  <si>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</si>
  <si>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</si>
  <si>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</si>
  <si>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</si>
  <si>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</si>
  <si>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</si>
  <si>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</si>
  <si>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</si>
  <si>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</si>
  <si>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</si>
  <si>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</si>
  <si>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</si>
  <si>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</si>
  <si>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</si>
  <si>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</si>
  <si>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</si>
  <si>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</si>
  <si>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</si>
  <si>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</si>
  <si>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</si>
  <si>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</si>
  <si>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</si>
  <si>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</si>
  <si>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</si>
  <si>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</si>
  <si>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</si>
  <si>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</si>
  <si>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</si>
  <si>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</si>
  <si>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</si>
  <si>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</si>
  <si>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</si>
  <si>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</si>
  <si>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</si>
  <si>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</si>
  <si>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</si>
  <si>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</si>
  <si>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</si>
  <si>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</si>
  <si>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</si>
  <si>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</si>
  <si>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</si>
  <si>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</si>
  <si>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</si>
  <si>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</si>
  <si>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</si>
  <si>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</si>
  <si>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</si>
  <si>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</si>
  <si>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</si>
  <si>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</si>
  <si>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</si>
  <si>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</si>
  <si>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</si>
  <si>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</si>
  <si>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</si>
  <si>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</si>
  <si>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</si>
  <si>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</si>
  <si>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</si>
  <si>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</si>
  <si>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</si>
  <si>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</si>
  <si>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</si>
  <si>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</si>
  <si>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</si>
  <si>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</si>
  <si>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</si>
  <si>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</si>
  <si>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</si>
  <si>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</si>
  <si>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</si>
  <si>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</si>
  <si>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</si>
  <si>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</si>
  <si>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</si>
  <si>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</si>
  <si>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</si>
  <si>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</si>
  <si>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</si>
  <si>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</si>
  <si>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</si>
  <si>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</si>
  <si>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</si>
  <si>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</si>
  <si>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</si>
  <si>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</si>
  <si>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</si>
  <si>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</si>
  <si>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</si>
  <si>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</si>
  <si>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</si>
  <si>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</si>
  <si>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</si>
  <si>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</si>
  <si>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</si>
  <si>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</si>
  <si>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</si>
  <si>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</si>
  <si>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</si>
  <si>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</si>
  <si>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</si>
  <si>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</si>
  <si>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</si>
  <si>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</si>
  <si>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</si>
  <si>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</si>
  <si>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</si>
  <si>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</si>
  <si>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</si>
  <si>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</si>
  <si>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</si>
  <si>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</si>
  <si>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</si>
  <si>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</si>
  <si>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</si>
  <si>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</si>
  <si>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</si>
  <si>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</si>
  <si>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</si>
  <si>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</si>
  <si>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</si>
  <si>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</si>
  <si>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</si>
  <si>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</si>
  <si>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</si>
  <si>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</si>
  <si>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</si>
  <si>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</si>
  <si>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</si>
  <si>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</si>
  <si>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</si>
  <si>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</si>
  <si>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</si>
  <si>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</si>
  <si>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</si>
  <si>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</si>
  <si>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</si>
  <si>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</si>
  <si>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</si>
  <si>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</si>
  <si>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</si>
  <si>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</si>
  <si>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</si>
  <si>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</si>
  <si>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</si>
  <si>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</si>
  <si>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</si>
  <si>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</si>
  <si>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</si>
  <si>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</si>
  <si>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</si>
  <si>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</si>
  <si>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</si>
  <si>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</si>
  <si>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</si>
  <si>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</si>
  <si>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</si>
  <si>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</si>
  <si>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</si>
  <si>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</si>
  <si>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</si>
  <si>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</si>
  <si>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</si>
  <si>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</si>
  <si>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</si>
  <si>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</si>
  <si>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</si>
  <si>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</si>
  <si>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</si>
  <si>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</si>
  <si>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</si>
  <si>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</si>
  <si>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</si>
  <si>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</si>
  <si>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</si>
  <si>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</si>
  <si>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</si>
  <si>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</si>
  <si>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</si>
  <si>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</si>
  <si>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</si>
  <si>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</si>
  <si>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</si>
  <si>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</si>
  <si>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</si>
  <si>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</si>
  <si>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</si>
  <si>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</si>
  <si>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</si>
  <si>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</si>
  <si>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</si>
  <si>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</si>
  <si>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</si>
  <si>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</si>
  <si>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</si>
  <si>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</si>
  <si>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</si>
  <si>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</si>
  <si>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</si>
  <si>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</si>
  <si>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</si>
  <si>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</si>
  <si>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</si>
  <si>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</si>
  <si>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</si>
  <si>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</si>
  <si>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</si>
  <si>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</si>
  <si>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</si>
  <si>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</si>
  <si>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</si>
  <si>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</si>
  <si>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</si>
  <si>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</si>
  <si>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</si>
  <si>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</si>
  <si>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</si>
  <si>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</si>
  <si>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</si>
  <si>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</si>
  <si>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</si>
  <si>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</si>
  <si>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</si>
  <si>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</si>
  <si>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</si>
  <si>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</si>
  <si>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</si>
  <si>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</si>
  <si>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</si>
  <si>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</si>
  <si>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</si>
  <si>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</si>
  <si>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</si>
  <si>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</si>
  <si>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</si>
  <si>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</si>
  <si>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</si>
  <si>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</si>
  <si>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</si>
  <si>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</si>
  <si>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</si>
  <si>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</si>
  <si>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</si>
  <si>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</si>
  <si>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</si>
  <si>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</si>
  <si>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</si>
  <si>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</si>
  <si>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</si>
  <si>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</si>
  <si>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</si>
  <si>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</si>
  <si>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</si>
  <si>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</si>
  <si>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</si>
  <si>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</si>
  <si>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</si>
  <si>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</si>
  <si>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</si>
  <si>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</si>
  <si>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</si>
  <si>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</si>
  <si>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</si>
  <si>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</si>
  <si>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</si>
  <si>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</si>
  <si>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</si>
  <si>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</si>
  <si>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</si>
  <si>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</si>
  <si>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</si>
  <si>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</si>
  <si>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</si>
  <si>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</si>
  <si>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</si>
  <si>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</si>
  <si>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</si>
  <si>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</si>
  <si>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</si>
  <si>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</si>
  <si>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</si>
  <si>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</si>
  <si>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</si>
  <si>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</si>
  <si>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</si>
  <si>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</si>
  <si>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</si>
  <si>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</si>
  <si>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</si>
  <si>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</si>
  <si>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</si>
  <si>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</si>
  <si>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</si>
  <si>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</si>
  <si>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</si>
  <si>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</si>
  <si>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</si>
  <si>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</si>
  <si>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</si>
  <si>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</si>
  <si>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</si>
  <si>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</si>
  <si>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</si>
  <si>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</si>
  <si>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</si>
  <si>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</si>
  <si>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</si>
  <si>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</si>
  <si>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</si>
  <si>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</si>
  <si>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</si>
  <si>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</si>
  <si>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</si>
  <si>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</si>
  <si>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</si>
  <si>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</si>
  <si>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</si>
  <si>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</si>
  <si>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</si>
  <si>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</si>
  <si>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</si>
  <si>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</si>
  <si>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</si>
  <si>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</si>
  <si>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</si>
  <si>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</si>
  <si>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</si>
  <si>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</si>
  <si>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</si>
  <si>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</si>
  <si>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</si>
  <si>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</si>
  <si>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</si>
  <si>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</si>
  <si>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</si>
  <si>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</si>
  <si>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</si>
  <si>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</si>
  <si>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</si>
  <si>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</si>
  <si>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</si>
  <si>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</si>
  <si>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</si>
  <si>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</si>
  <si>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</si>
  <si>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</si>
  <si>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</si>
  <si>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</si>
  <si>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</si>
  <si>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</si>
  <si>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</si>
  <si>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</si>
  <si>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</si>
  <si>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</si>
  <si>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</si>
  <si>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</si>
  <si>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</si>
  <si>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</si>
  <si>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</si>
  <si>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</si>
  <si>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</si>
  <si>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</si>
  <si>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</si>
  <si>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</si>
  <si>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</si>
  <si>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</si>
  <si>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</si>
  <si>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</si>
  <si>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</si>
  <si>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</si>
  <si>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</si>
  <si>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</si>
  <si>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</si>
  <si>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</si>
  <si>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</si>
  <si>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</si>
  <si>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</si>
  <si>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</si>
  <si>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</si>
  <si>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</si>
  <si>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</si>
  <si>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</si>
  <si>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</si>
  <si>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</si>
  <si>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</si>
  <si>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</si>
  <si>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</si>
  <si>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</si>
  <si>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</si>
  <si>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</si>
  <si>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</si>
  <si>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</si>
  <si>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</si>
  <si>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</si>
  <si>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</si>
  <si>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</si>
  <si>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</si>
  <si>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</si>
  <si>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</si>
  <si>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</si>
  <si>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</si>
  <si>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</si>
  <si>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</si>
  <si>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</si>
  <si>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</si>
  <si>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</si>
  <si>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</si>
  <si>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</si>
  <si>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</si>
  <si>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</si>
  <si>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</si>
  <si>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</si>
  <si>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</si>
  <si>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</si>
  <si>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</si>
  <si>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</si>
  <si>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</si>
  <si>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</si>
  <si>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</si>
  <si>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</si>
  <si>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</si>
  <si>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</si>
  <si>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</si>
  <si>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</si>
  <si>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</si>
  <si>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</si>
  <si>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</si>
  <si>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</si>
  <si>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</si>
  <si>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</si>
  <si>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</si>
  <si>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</si>
  <si>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</si>
  <si>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</si>
  <si>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</si>
  <si>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</si>
  <si>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</si>
  <si>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</si>
  <si>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</si>
  <si>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</si>
  <si>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</si>
  <si>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</si>
  <si>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</si>
  <si>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</si>
  <si>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</si>
  <si>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</si>
  <si>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</si>
  <si>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</si>
  <si>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</si>
  <si>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</si>
  <si>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</si>
  <si>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</si>
  <si>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</si>
  <si>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</si>
  <si>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</si>
  <si>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</si>
  <si>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</si>
  <si>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</si>
  <si>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</si>
  <si>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</si>
  <si>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</si>
  <si>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</si>
  <si>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</si>
  <si>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</si>
  <si>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</si>
  <si>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</si>
  <si>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</si>
  <si>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</si>
  <si>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</si>
  <si>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</si>
  <si>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</si>
  <si>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</si>
  <si>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</si>
  <si>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</si>
  <si>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</si>
  <si>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</si>
  <si>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</si>
  <si>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</si>
  <si>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</si>
  <si>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</si>
  <si>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</si>
  <si>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</si>
  <si>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</si>
  <si>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</si>
  <si>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</si>
  <si>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</si>
  <si>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</si>
  <si>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</si>
  <si>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</si>
  <si>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</si>
  <si>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</si>
  <si>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</si>
  <si>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</si>
  <si>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</si>
  <si>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</si>
  <si>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</si>
  <si>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</si>
  <si>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</si>
  <si>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</si>
  <si>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</si>
  <si>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</si>
  <si>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</si>
  <si>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</si>
  <si>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</si>
  <si>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</si>
  <si>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</si>
  <si>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</si>
  <si>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</si>
  <si>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</si>
  <si>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</si>
  <si>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</si>
  <si>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</si>
  <si>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</si>
  <si>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</si>
  <si>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</si>
  <si>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</si>
  <si>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</si>
  <si>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</si>
  <si>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</si>
  <si>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</si>
  <si>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</si>
  <si>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</si>
  <si>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</si>
  <si>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</si>
  <si>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</si>
  <si>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</si>
  <si>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</si>
  <si>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</si>
  <si>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</si>
  <si>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</si>
  <si>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</si>
  <si>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</si>
  <si>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</si>
  <si>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</si>
  <si>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</si>
  <si>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</si>
  <si>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</si>
  <si>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</si>
  <si>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</si>
  <si>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</si>
  <si>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</si>
  <si>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</si>
  <si>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</si>
  <si>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</si>
  <si>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</si>
  <si>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</si>
  <si>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</si>
  <si>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</si>
  <si>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</si>
  <si>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</si>
  <si>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</si>
  <si>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</si>
  <si>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</si>
  <si>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</si>
  <si>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</si>
  <si>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</si>
  <si>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</si>
  <si>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</si>
  <si>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</si>
  <si>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</si>
  <si>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</si>
  <si>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</si>
  <si>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</si>
  <si>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</si>
  <si>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</si>
  <si>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</si>
  <si>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</si>
  <si>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</si>
  <si>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</si>
  <si>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</si>
  <si>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</si>
  <si>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</si>
  <si>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</si>
  <si>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</si>
  <si>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</si>
  <si>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</si>
  <si>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</si>
  <si>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</si>
  <si>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</si>
  <si>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</si>
  <si>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</si>
  <si>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</si>
  <si>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</si>
  <si>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</si>
  <si>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</si>
  <si>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</si>
  <si>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</si>
  <si>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</si>
  <si>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</si>
  <si>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</si>
  <si>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</si>
  <si>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</si>
  <si>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</si>
  <si>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</si>
  <si>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</si>
  <si>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</si>
  <si>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</si>
  <si>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</si>
  <si>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</si>
  <si>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</si>
  <si>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</si>
  <si>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</si>
  <si>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</si>
  <si>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</si>
  <si>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</si>
  <si>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</si>
  <si>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</si>
  <si>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</si>
  <si>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</si>
  <si>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</si>
  <si>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</si>
  <si>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</si>
  <si>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</si>
  <si>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</si>
  <si>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</si>
  <si>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</si>
  <si>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</si>
  <si>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</si>
  <si>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</si>
  <si>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</si>
  <si>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</si>
  <si>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</si>
  <si>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</si>
  <si>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</si>
  <si>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</si>
  <si>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</si>
  <si>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</si>
  <si>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</si>
  <si>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</si>
  <si>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</si>
  <si>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</si>
  <si>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</si>
  <si>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</si>
  <si>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</si>
  <si>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</si>
  <si>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</si>
  <si>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</si>
  <si>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</si>
  <si>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</si>
  <si>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</si>
  <si>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</si>
  <si>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</si>
  <si>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</si>
  <si>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</si>
  <si>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</si>
  <si>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</si>
  <si>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</si>
  <si>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</si>
  <si>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</si>
  <si>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</si>
  <si>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</si>
  <si>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</si>
  <si>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</si>
  <si>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</si>
  <si>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</si>
  <si>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</si>
  <si>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</si>
  <si>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</si>
  <si>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</si>
  <si>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</si>
  <si>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</si>
  <si>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</si>
  <si>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</si>
  <si>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</si>
  <si>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</si>
  <si>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</si>
  <si>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</si>
  <si>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</si>
  <si>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</si>
  <si>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</si>
  <si>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</si>
  <si>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</si>
  <si>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</si>
  <si>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</si>
  <si>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</si>
  <si>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</si>
  <si>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</si>
  <si>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</si>
  <si>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</si>
  <si>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</si>
  <si>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</si>
  <si>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</si>
  <si>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</si>
  <si>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</si>
  <si>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</si>
  <si>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</si>
  <si>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</si>
  <si>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</si>
  <si>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</si>
  <si>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</si>
  <si>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</si>
  <si>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</si>
  <si>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</si>
  <si>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</si>
  <si>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</si>
  <si>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</si>
  <si>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</si>
  <si>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</si>
  <si>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</si>
  <si>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</si>
  <si>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</si>
  <si>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</si>
  <si>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</si>
  <si>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</si>
  <si>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</si>
  <si>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</si>
  <si>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</si>
  <si>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</si>
  <si>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</si>
  <si>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</si>
  <si>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</si>
  <si>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</si>
  <si>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</si>
  <si>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</si>
  <si>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</si>
  <si>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</si>
  <si>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</si>
  <si>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</si>
  <si>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</si>
  <si>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</si>
  <si>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</si>
  <si>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</si>
  <si>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</si>
  <si>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</si>
  <si>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</si>
  <si>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</si>
  <si>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</si>
  <si>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</si>
  <si>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</si>
  <si>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</si>
  <si>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</si>
  <si>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</si>
  <si>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</si>
  <si>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</si>
  <si>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</si>
  <si>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</si>
  <si>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</si>
  <si>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</si>
  <si>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</si>
  <si>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</si>
  <si>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</si>
  <si>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</si>
  <si>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</si>
  <si>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</si>
  <si>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</si>
  <si>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</si>
  <si>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</si>
  <si>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</si>
  <si>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</si>
  <si>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</si>
  <si>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</si>
  <si>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</si>
  <si>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</si>
  <si>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</si>
  <si>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</si>
  <si>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</si>
  <si>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</si>
  <si>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</si>
  <si>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</si>
  <si>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</si>
  <si>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</si>
  <si>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</si>
  <si>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</si>
  <si>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</si>
  <si>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</si>
  <si>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</si>
  <si>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</si>
  <si>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</si>
  <si>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</si>
  <si>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</si>
  <si>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</si>
  <si>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</si>
  <si>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</si>
  <si>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</si>
  <si>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</si>
  <si>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</si>
  <si>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</si>
  <si>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</si>
  <si>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</si>
  <si>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</si>
  <si>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</si>
  <si>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</si>
  <si>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</si>
  <si>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</si>
  <si>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</si>
  <si>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</si>
  <si>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</si>
  <si>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</si>
  <si>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</si>
  <si>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</si>
  <si>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</si>
  <si>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</si>
  <si>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</si>
  <si>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</si>
  <si>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</si>
  <si>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</si>
  <si>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</si>
  <si>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</si>
  <si>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</si>
  <si>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</si>
  <si>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</si>
  <si>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</si>
  <si>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</si>
  <si>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</si>
  <si>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</si>
  <si>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</si>
  <si>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</si>
  <si>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</si>
  <si>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</si>
  <si>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</si>
  <si>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</si>
  <si>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</si>
  <si>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</si>
  <si>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</si>
  <si>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</si>
  <si>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</si>
  <si>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</si>
  <si>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</si>
  <si>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</si>
  <si>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</si>
  <si>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</si>
  <si>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</si>
  <si>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</si>
  <si>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</si>
  <si>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</si>
  <si>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</si>
  <si>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</si>
  <si>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</si>
  <si>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</si>
  <si>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</si>
  <si>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</si>
  <si>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</si>
  <si>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</si>
  <si>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</si>
  <si>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</si>
  <si>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</si>
  <si>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</si>
  <si>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</si>
  <si>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</si>
  <si>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</si>
  <si>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</si>
  <si>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</si>
  <si>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</si>
  <si>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</si>
  <si>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</si>
  <si>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</si>
  <si>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</si>
  <si>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</si>
  <si>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</si>
  <si>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</si>
  <si>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</si>
  <si>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</si>
  <si>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</si>
  <si>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</si>
  <si>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</si>
  <si>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</si>
  <si>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</si>
  <si>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</si>
  <si>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</si>
  <si>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</si>
  <si>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</si>
  <si>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</si>
  <si>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</si>
  <si>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</si>
  <si>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</si>
  <si>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</si>
  <si>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</si>
  <si>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</si>
  <si>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</si>
  <si>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</si>
  <si>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</si>
  <si>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</si>
  <si>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</si>
  <si>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</si>
  <si>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</si>
  <si>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</si>
  <si>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</si>
  <si>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</si>
  <si>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</si>
  <si>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</si>
  <si>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</si>
  <si>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</si>
  <si>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</si>
  <si>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</si>
  <si>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</si>
  <si>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</si>
  <si>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</si>
  <si>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</si>
  <si>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</si>
  <si>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</si>
  <si>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</si>
  <si>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</si>
  <si>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</si>
  <si>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</si>
  <si>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</si>
  <si>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</si>
  <si>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</si>
  <si>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</si>
  <si>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</si>
  <si>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</si>
  <si>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</si>
  <si>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</si>
  <si>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</si>
  <si>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</si>
  <si>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</si>
  <si>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</si>
  <si>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</si>
  <si>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</si>
  <si>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</si>
  <si>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</si>
  <si>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</si>
  <si>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</si>
  <si>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</si>
  <si>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</si>
  <si>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</si>
  <si>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</si>
  <si>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</si>
  <si>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</si>
  <si>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</si>
  <si>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</si>
  <si>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</si>
  <si>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</si>
  <si>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</si>
  <si>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</si>
  <si>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</si>
  <si>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</si>
  <si>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</si>
  <si>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</si>
  <si>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</si>
  <si>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</si>
  <si>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</si>
  <si>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</si>
  <si>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</si>
  <si>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</si>
  <si>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</si>
  <si>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</si>
  <si>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</si>
  <si>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</si>
  <si>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</si>
  <si>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</si>
  <si>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</si>
  <si>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</si>
  <si>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</si>
  <si>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</si>
  <si>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</si>
  <si>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</si>
  <si>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</si>
  <si>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</si>
  <si>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</si>
  <si>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</si>
  <si>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</si>
  <si>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</si>
  <si>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</si>
  <si>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</si>
  <si>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</si>
  <si>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</si>
  <si>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</si>
  <si>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</si>
  <si>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</si>
  <si>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</si>
  <si>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</si>
  <si>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</si>
  <si>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</si>
  <si>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</si>
  <si>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</si>
  <si>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</si>
  <si>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</si>
  <si>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</si>
  <si>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</si>
  <si>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</si>
  <si>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</si>
  <si>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</si>
  <si>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</si>
  <si>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</si>
  <si>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</si>
  <si>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</si>
  <si>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</si>
  <si>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</si>
  <si>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</si>
  <si>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</si>
  <si>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</si>
  <si>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</si>
  <si>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</si>
  <si>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</si>
  <si>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</si>
  <si>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</si>
  <si>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</si>
  <si>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</si>
  <si>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</si>
  <si>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</si>
  <si>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</si>
  <si>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</si>
  <si>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</si>
  <si>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</si>
  <si>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</si>
  <si>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</si>
  <si>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</si>
  <si>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</si>
  <si>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</si>
  <si>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</si>
  <si>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</si>
  <si>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</si>
  <si>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</si>
  <si>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</si>
  <si>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</si>
  <si>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</si>
  <si>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</si>
  <si>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</si>
  <si>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</si>
  <si>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</si>
  <si>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</si>
  <si>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</si>
  <si>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</si>
  <si>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</si>
  <si>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</si>
  <si>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</si>
  <si>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</si>
  <si>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</si>
  <si>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</si>
  <si>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</si>
  <si>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</si>
  <si>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</si>
  <si>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</si>
  <si>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</si>
  <si>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</si>
  <si>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</si>
  <si>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</si>
  <si>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</si>
  <si>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</si>
  <si>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</si>
  <si>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</si>
  <si>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</si>
  <si>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</si>
  <si>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</si>
  <si>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</si>
  <si>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</si>
  <si>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</si>
  <si>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</si>
  <si>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</si>
  <si>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</si>
  <si>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</si>
  <si>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</si>
  <si>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</si>
  <si>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</si>
  <si>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</si>
  <si>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</si>
  <si>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</si>
  <si>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</si>
  <si>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</si>
  <si>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</si>
  <si>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</si>
  <si>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</si>
  <si>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</si>
  <si>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</si>
  <si>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</si>
  <si>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</si>
  <si>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</si>
  <si>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</si>
  <si>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</si>
  <si>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</si>
  <si>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</si>
  <si>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</si>
  <si>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</si>
  <si>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</si>
  <si>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</si>
  <si>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</si>
  <si>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</si>
  <si>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</si>
  <si>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</si>
  <si>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</si>
  <si>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</si>
  <si>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</si>
  <si>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</si>
  <si>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</si>
  <si>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</si>
  <si>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</si>
  <si>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</si>
  <si>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</si>
  <si>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</si>
  <si>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</si>
  <si>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</si>
  <si>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</si>
  <si>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</si>
  <si>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</si>
  <si>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</si>
  <si>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</si>
  <si>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</si>
  <si>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</si>
  <si>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</si>
  <si>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</si>
  <si>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</si>
  <si>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</si>
  <si>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</si>
  <si>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</si>
  <si>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</si>
  <si>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</si>
  <si>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</si>
  <si>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</si>
  <si>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</si>
  <si>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</si>
  <si>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</si>
  <si>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</si>
  <si>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</si>
  <si>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</si>
  <si>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</si>
  <si>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</si>
  <si>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</si>
  <si>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</si>
  <si>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</si>
  <si>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</si>
  <si>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</si>
  <si>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</si>
  <si>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</si>
  <si>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</si>
  <si>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</si>
  <si>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</si>
  <si>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</si>
  <si>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</si>
  <si>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</si>
  <si>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</si>
  <si>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</si>
  <si>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</si>
  <si>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</si>
  <si>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</si>
  <si>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</si>
  <si>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</si>
  <si>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</si>
  <si>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</si>
  <si>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</si>
  <si>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</si>
  <si>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</si>
  <si>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</si>
  <si>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</si>
  <si>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</si>
  <si>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</si>
  <si>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</si>
  <si>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</si>
  <si>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</si>
  <si>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</si>
  <si>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</si>
  <si>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</si>
  <si>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</si>
  <si>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</si>
  <si>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</si>
  <si>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</si>
  <si>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</si>
  <si>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</si>
  <si>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</si>
  <si>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</si>
  <si>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</si>
  <si>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</si>
  <si>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</si>
  <si>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</si>
  <si>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</si>
  <si>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</si>
  <si>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</si>
  <si>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</si>
  <si>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</si>
  <si>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</si>
  <si>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</si>
  <si>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</si>
  <si>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</si>
  <si>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</si>
  <si>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</si>
  <si>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</si>
  <si>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</si>
  <si>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</si>
  <si>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</si>
  <si>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</si>
  <si>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</si>
  <si>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</si>
  <si>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</si>
  <si>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</si>
  <si>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</si>
  <si>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</si>
  <si>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</si>
  <si>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</si>
  <si>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</si>
  <si>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</si>
  <si>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</si>
  <si>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</si>
  <si>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</si>
  <si>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</si>
  <si>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</si>
  <si>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</si>
  <si>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</si>
  <si>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</si>
  <si>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</si>
  <si>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</si>
  <si>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</si>
  <si>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</si>
  <si>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</si>
  <si>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</si>
  <si>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</si>
  <si>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</si>
  <si>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</si>
  <si>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</si>
  <si>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</si>
  <si>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</si>
  <si>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</si>
  <si>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</si>
  <si>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</si>
  <si>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</si>
  <si>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</si>
  <si>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</si>
  <si>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</si>
  <si>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</si>
  <si>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</si>
  <si>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</si>
  <si>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</si>
  <si>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</si>
  <si>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</si>
  <si>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</si>
  <si>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</si>
  <si>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</si>
  <si>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</si>
  <si>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</si>
  <si>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</si>
  <si>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</si>
  <si>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</si>
  <si>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</si>
  <si>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</si>
  <si>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</si>
  <si>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</si>
  <si>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</si>
  <si>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</si>
  <si>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</si>
  <si>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</si>
  <si>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</si>
  <si>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</si>
  <si>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</si>
  <si>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</si>
  <si>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</si>
  <si>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</si>
  <si>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</si>
  <si>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</si>
  <si>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</si>
  <si>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</si>
  <si>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</si>
  <si>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</si>
  <si>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</si>
  <si>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</si>
  <si>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</si>
  <si>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</si>
  <si>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</si>
  <si>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</si>
  <si>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</si>
  <si>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</si>
  <si>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</si>
  <si>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</si>
  <si>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</si>
  <si>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</si>
  <si>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</si>
  <si>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</si>
  <si>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</si>
  <si>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</si>
  <si>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</si>
  <si>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</si>
  <si>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</si>
  <si>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</si>
  <si>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</si>
  <si>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</si>
  <si>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</si>
  <si>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</si>
  <si>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</si>
  <si>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</si>
  <si>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</si>
  <si>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</si>
  <si>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</si>
  <si>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</si>
  <si>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</si>
  <si>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</si>
  <si>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</si>
  <si>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</si>
  <si>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</si>
  <si>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</si>
  <si>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</si>
  <si>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</si>
  <si>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</si>
  <si>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</si>
  <si>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</si>
  <si>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</si>
  <si>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</si>
  <si>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</si>
  <si>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</si>
  <si>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</si>
  <si>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</si>
  <si>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</si>
  <si>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</si>
  <si>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</si>
  <si>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</si>
  <si>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</si>
  <si>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</si>
  <si>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</si>
  <si>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</si>
  <si>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</si>
  <si>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</si>
  <si>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</si>
  <si>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</si>
  <si>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</si>
  <si>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</si>
  <si>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</si>
  <si>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</si>
  <si>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</si>
  <si>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</si>
  <si>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</si>
  <si>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</si>
  <si>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</si>
  <si>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</si>
  <si>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</si>
  <si>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</si>
  <si>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</si>
  <si>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</si>
  <si>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</si>
  <si>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</si>
  <si>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</si>
  <si>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</si>
  <si>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</si>
  <si>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</si>
  <si>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</si>
  <si>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</si>
  <si>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</si>
  <si>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</si>
  <si>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</si>
  <si>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</si>
  <si>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</si>
  <si>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</si>
  <si>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</si>
  <si>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</si>
  <si>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</si>
  <si>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</si>
  <si>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</si>
  <si>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</si>
  <si>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</si>
  <si>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</si>
  <si>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</si>
  <si>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</si>
  <si>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</si>
  <si>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</si>
  <si>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</si>
  <si>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</si>
  <si>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</si>
  <si>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</si>
  <si>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</si>
  <si>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</si>
  <si>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</si>
  <si>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</si>
  <si>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</si>
  <si>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</si>
  <si>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</si>
  <si>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</si>
  <si>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</si>
  <si>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</si>
  <si>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</si>
  <si>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</si>
  <si>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</si>
  <si>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</si>
  <si>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</si>
  <si>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</si>
  <si>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</si>
  <si>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</si>
  <si>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</si>
  <si>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</si>
  <si>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</si>
  <si>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</si>
  <si>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</si>
  <si>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</si>
  <si>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</si>
  <si>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</si>
  <si>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</si>
  <si>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</si>
  <si>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</si>
  <si>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</si>
  <si>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</si>
  <si>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</si>
  <si>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</si>
  <si>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</si>
  <si>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</si>
  <si>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</si>
  <si>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</si>
  <si>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</si>
  <si>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</si>
  <si>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</si>
  <si>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</si>
  <si>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</si>
  <si>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</si>
  <si>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</si>
  <si>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</si>
  <si>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</si>
  <si>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</si>
  <si>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</si>
  <si>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</si>
  <si>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</si>
  <si>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</si>
  <si>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</si>
  <si>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</si>
  <si>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</si>
  <si>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</si>
  <si>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</si>
  <si>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</si>
  <si>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</si>
  <si>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</si>
  <si>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</si>
  <si>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</si>
  <si>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</si>
  <si>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</si>
  <si>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</si>
  <si>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</si>
  <si>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</si>
  <si>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</si>
  <si>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</si>
  <si>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</si>
  <si>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</si>
  <si>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</si>
  <si>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</si>
  <si>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</si>
  <si>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</si>
  <si>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</si>
  <si>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</si>
  <si>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</si>
  <si>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</si>
  <si>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</si>
  <si>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</si>
  <si>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</si>
  <si>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</si>
  <si>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</si>
  <si>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</si>
  <si>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</si>
  <si>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</si>
  <si>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</si>
  <si>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</si>
  <si>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</si>
  <si>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</si>
  <si>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</si>
  <si>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</si>
  <si>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</si>
  <si>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</si>
  <si>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</si>
  <si>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</si>
  <si>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</si>
  <si>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</si>
  <si>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</si>
  <si>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</si>
  <si>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</si>
  <si>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</si>
  <si>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</si>
  <si>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</si>
  <si>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</si>
  <si>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</si>
  <si>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</si>
  <si>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</si>
  <si>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</si>
  <si>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</si>
  <si>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</si>
  <si>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</si>
  <si>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</si>
  <si>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</si>
  <si>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</si>
  <si>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</si>
  <si>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</si>
  <si>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</si>
  <si>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</si>
  <si>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</si>
  <si>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</si>
  <si>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</si>
  <si>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</si>
  <si>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</si>
  <si>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</si>
  <si>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</si>
  <si>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</si>
  <si>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</si>
  <si>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</si>
  <si>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</si>
  <si>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</si>
  <si>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</si>
  <si>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</si>
  <si>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</si>
  <si>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</si>
  <si>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</si>
  <si>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</si>
  <si>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</si>
  <si>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</si>
  <si>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</si>
  <si>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</si>
  <si>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</si>
  <si>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</si>
  <si>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</si>
  <si>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</si>
  <si>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</si>
  <si>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</si>
  <si>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</si>
  <si>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</si>
  <si>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</si>
  <si>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</si>
  <si>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</si>
  <si>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</si>
  <si>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</si>
  <si>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</si>
  <si>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</si>
  <si>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</si>
  <si>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</si>
  <si>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</si>
  <si>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</si>
  <si>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</si>
  <si>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</si>
  <si>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</si>
  <si>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</si>
  <si>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</si>
  <si>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</si>
  <si>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</si>
  <si>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</si>
  <si>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</si>
  <si>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</si>
  <si>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</si>
  <si>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</si>
  <si>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</si>
  <si>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</si>
  <si>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</si>
  <si>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</si>
  <si>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</si>
  <si>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</si>
  <si>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</si>
  <si>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</si>
  <si>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</si>
  <si>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</si>
  <si>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</si>
  <si>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</si>
  <si>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</si>
  <si>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</si>
  <si>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</si>
  <si>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</si>
  <si>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</si>
  <si>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</si>
  <si>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</si>
  <si>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</si>
  <si>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</si>
  <si>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</si>
  <si>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</si>
  <si>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</si>
  <si>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</si>
  <si>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</si>
  <si>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</si>
  <si>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</si>
  <si>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</si>
  <si>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</si>
  <si>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</si>
  <si>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</si>
  <si>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</si>
  <si>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</si>
  <si>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</si>
  <si>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</si>
  <si>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</si>
  <si>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</si>
  <si>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</si>
  <si>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</si>
  <si>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</si>
  <si>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</si>
  <si>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</si>
  <si>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</si>
  <si>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</si>
  <si>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</si>
  <si>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</si>
  <si>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</si>
  <si>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</si>
  <si>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</si>
  <si>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</si>
  <si>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</si>
  <si>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</si>
  <si>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</si>
  <si>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</si>
  <si>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</si>
  <si>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</si>
  <si>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</si>
  <si>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</si>
  <si>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</si>
  <si>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</si>
  <si>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</si>
  <si>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</si>
  <si>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</si>
  <si>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</si>
  <si>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</si>
  <si>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</si>
  <si>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</si>
  <si>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</si>
  <si>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</si>
  <si>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</si>
  <si>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</si>
  <si>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</si>
  <si>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</si>
  <si>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</si>
  <si>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</si>
  <si>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</si>
  <si>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</si>
  <si>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</si>
  <si>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</si>
  <si>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</si>
  <si>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</si>
  <si>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</si>
  <si>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</si>
  <si>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</si>
  <si>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</si>
  <si>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</si>
  <si>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</si>
  <si>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</si>
  <si>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</si>
  <si>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</si>
  <si>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</si>
  <si>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</si>
  <si>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</si>
  <si>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</si>
  <si>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</si>
  <si>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</si>
  <si>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</si>
  <si>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</si>
  <si>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</si>
  <si>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</si>
  <si>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</si>
  <si>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</si>
  <si>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</si>
  <si>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</si>
  <si>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</si>
  <si>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</si>
  <si>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</si>
  <si>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</si>
  <si>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</si>
  <si>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</si>
  <si>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</si>
  <si>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</si>
  <si>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</si>
  <si>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</si>
  <si>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</si>
  <si>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</si>
  <si>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</si>
  <si>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</si>
  <si>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</si>
  <si>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</si>
  <si>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</si>
  <si>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</si>
  <si>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</si>
  <si>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</si>
  <si>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</si>
  <si>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</si>
  <si>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</si>
  <si>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</si>
  <si>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</si>
  <si>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</si>
  <si>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</si>
  <si>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</si>
  <si>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</si>
  <si>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</si>
  <si>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</si>
  <si>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</si>
  <si>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</si>
  <si>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</si>
  <si>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</si>
  <si>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</si>
  <si>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</si>
  <si>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</si>
  <si>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</si>
  <si>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</si>
  <si>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</si>
  <si>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</si>
  <si>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</si>
  <si>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</si>
  <si>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</si>
  <si>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</si>
  <si>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</si>
  <si>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</si>
  <si>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</si>
  <si>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</si>
  <si>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</si>
  <si>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</si>
  <si>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</si>
  <si>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</si>
  <si>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</si>
  <si>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</si>
  <si>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</si>
  <si>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</si>
  <si>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</si>
  <si>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</si>
  <si>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</si>
  <si>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</si>
  <si>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</si>
  <si>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</si>
  <si>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</si>
  <si>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</si>
  <si>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</si>
  <si>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</si>
  <si>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</si>
  <si>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</si>
  <si>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</si>
  <si>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</si>
  <si>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</si>
  <si>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</si>
  <si>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</si>
  <si>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</si>
  <si>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</si>
  <si>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</si>
  <si>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</si>
  <si>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</si>
  <si>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</si>
  <si>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</si>
  <si>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</si>
  <si>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</si>
  <si>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</si>
  <si>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</si>
  <si>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</si>
  <si>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</si>
  <si>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</si>
  <si>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</si>
  <si>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</si>
  <si>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</si>
  <si>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</si>
  <si>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</si>
  <si>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</si>
  <si>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</si>
  <si>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</si>
  <si>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</si>
  <si>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</si>
  <si>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</si>
  <si>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</si>
  <si>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</si>
  <si>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</si>
  <si>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</si>
  <si>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</si>
  <si>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</si>
  <si>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</si>
  <si>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</si>
  <si>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</si>
  <si>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</si>
  <si>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</si>
  <si>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</si>
  <si>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</si>
  <si>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</si>
  <si>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</si>
  <si>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</si>
  <si>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</si>
  <si>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</si>
  <si>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</si>
  <si>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</si>
  <si>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</si>
  <si>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</si>
  <si>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</si>
  <si>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</si>
  <si>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</si>
  <si>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</si>
  <si>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</si>
  <si>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</si>
  <si>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</si>
  <si>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</si>
  <si>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</si>
  <si>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</si>
  <si>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</si>
  <si>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</si>
  <si>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</si>
  <si>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</si>
  <si>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</si>
  <si>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</si>
  <si>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</si>
  <si>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</si>
  <si>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</si>
  <si>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</si>
  <si>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</si>
  <si>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</si>
  <si>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</si>
  <si>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</si>
  <si>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</si>
  <si>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</si>
  <si>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</si>
  <si>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</si>
  <si>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</si>
  <si>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</si>
  <si>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</si>
  <si>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</si>
  <si>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</si>
  <si>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</si>
  <si>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</si>
  <si>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</si>
  <si>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</si>
  <si>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</si>
  <si>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</si>
  <si>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</si>
  <si>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</si>
  <si>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</si>
  <si>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</si>
  <si>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</si>
  <si>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</si>
  <si>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</si>
  <si>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</si>
  <si>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</si>
  <si>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</si>
  <si>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</si>
  <si>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</si>
  <si>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</si>
  <si>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</si>
  <si>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</si>
  <si>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</si>
  <si>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</si>
  <si>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</si>
  <si>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</si>
  <si>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</si>
  <si>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</si>
  <si>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</si>
  <si>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</si>
  <si>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</si>
  <si>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</si>
  <si>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</si>
  <si>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</si>
  <si>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</si>
  <si>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</si>
  <si>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</si>
  <si>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</si>
  <si>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</si>
  <si>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</si>
  <si>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</si>
  <si>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</si>
  <si>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</si>
  <si>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</si>
  <si>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</si>
  <si>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</si>
  <si>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</si>
  <si>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</si>
  <si>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</si>
  <si>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</si>
  <si>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</si>
  <si>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</si>
  <si>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</si>
  <si>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</si>
  <si>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</si>
  <si>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</si>
  <si>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</si>
  <si>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</si>
  <si>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</si>
  <si>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</si>
  <si>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</si>
  <si>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</si>
  <si>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</si>
  <si>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</si>
  <si>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</si>
  <si>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</si>
  <si>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</si>
  <si>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</si>
  <si>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</si>
  <si>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</si>
  <si>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</si>
  <si>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</si>
  <si>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</si>
  <si>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</si>
  <si>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</si>
  <si>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</si>
  <si>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</si>
  <si>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</si>
  <si>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</si>
  <si>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</si>
  <si>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</si>
  <si>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</si>
  <si>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</si>
  <si>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</si>
  <si>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</si>
  <si>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</si>
  <si>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</si>
  <si>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</si>
  <si>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</si>
  <si>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</si>
  <si>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</si>
  <si>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</si>
  <si>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</si>
  <si>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</si>
  <si>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</si>
  <si>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</si>
  <si>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</si>
  <si>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</si>
  <si>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</si>
  <si>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</si>
  <si>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</si>
  <si>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</si>
  <si>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</si>
  <si>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</si>
  <si>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</si>
  <si>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</si>
  <si>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</si>
  <si>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</si>
  <si>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</si>
  <si>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</si>
  <si>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</si>
  <si>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</si>
  <si>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</si>
  <si>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</si>
  <si>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</si>
  <si>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</si>
  <si>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</si>
  <si>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</si>
  <si>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</si>
  <si>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</si>
  <si>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</si>
  <si>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</si>
  <si>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</si>
  <si>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</si>
  <si>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</si>
  <si>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</si>
  <si>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</si>
  <si>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</si>
  <si>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</si>
  <si>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</si>
  <si>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</si>
  <si>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</si>
  <si>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</si>
  <si>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</si>
  <si>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</si>
  <si>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</si>
  <si>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</si>
  <si>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</si>
  <si>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</si>
  <si>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</si>
  <si>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</si>
  <si>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</si>
  <si>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</si>
  <si>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</si>
  <si>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</si>
  <si>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</si>
  <si>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</si>
  <si>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</si>
  <si>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</si>
  <si>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</si>
  <si>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</si>
  <si>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</si>
  <si>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</si>
  <si>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</si>
  <si>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</si>
  <si>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</si>
  <si>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</si>
  <si>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</si>
  <si>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</si>
  <si>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</si>
  <si>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</si>
  <si>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</si>
  <si>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</si>
  <si>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</si>
  <si>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</si>
  <si>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</si>
  <si>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</si>
  <si>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</si>
  <si>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</si>
  <si>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</si>
  <si>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</si>
  <si>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</si>
  <si>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</si>
  <si>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</si>
  <si>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</si>
  <si>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</si>
  <si>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</si>
  <si>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</si>
  <si>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</si>
  <si>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</si>
  <si>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</si>
  <si>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</si>
  <si>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</si>
  <si>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</si>
  <si>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</si>
  <si>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</si>
  <si>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</si>
  <si>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</si>
  <si>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</si>
  <si>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</si>
  <si>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</si>
  <si>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</si>
  <si>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</si>
  <si>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</si>
  <si>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</si>
  <si>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</si>
  <si>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</si>
  <si>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</si>
  <si>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</si>
  <si>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</si>
  <si>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</si>
  <si>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</si>
  <si>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</si>
  <si>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</si>
  <si>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</si>
  <si>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</si>
  <si>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</si>
  <si>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</si>
  <si>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</si>
  <si>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</si>
  <si>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</si>
  <si>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</si>
  <si>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</si>
  <si>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</si>
  <si>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</si>
  <si>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</si>
  <si>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</si>
  <si>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</si>
  <si>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</si>
  <si>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</si>
  <si>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</si>
  <si>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</si>
  <si>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</si>
  <si>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</si>
  <si>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</si>
  <si>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</si>
  <si>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</si>
  <si>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</si>
  <si>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</si>
  <si>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</si>
  <si>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</si>
  <si>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</si>
  <si>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</si>
  <si>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</si>
  <si>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</si>
  <si>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</si>
  <si>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</si>
  <si>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</si>
  <si>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</si>
  <si>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</si>
  <si>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</si>
  <si>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</si>
  <si>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</si>
  <si>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</si>
  <si>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</si>
  <si>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</si>
  <si>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</si>
  <si>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</si>
  <si>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</si>
  <si>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</si>
  <si>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</si>
  <si>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</si>
  <si>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</si>
  <si>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</si>
  <si>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</si>
  <si>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</si>
  <si>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</si>
  <si>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</si>
  <si>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</si>
  <si>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</si>
  <si>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</si>
  <si>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</si>
  <si>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</si>
  <si>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</si>
  <si>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</si>
  <si>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</si>
  <si>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</si>
  <si>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</si>
  <si>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</si>
  <si>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</si>
  <si>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</si>
  <si>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</si>
  <si>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</si>
  <si>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</si>
  <si>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</si>
  <si>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</si>
  <si>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</si>
  <si>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</si>
  <si>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</si>
  <si>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</si>
  <si>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</si>
  <si>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</si>
  <si>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</si>
  <si>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</si>
  <si>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</si>
  <si>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</si>
  <si>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</si>
  <si>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</si>
  <si>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</si>
  <si>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</si>
  <si>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</si>
  <si>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</si>
  <si>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</si>
  <si>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</si>
  <si>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</si>
  <si>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</si>
  <si>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</si>
  <si>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</si>
  <si>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</si>
  <si>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</si>
  <si>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</si>
  <si>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</si>
  <si>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</si>
  <si>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</si>
  <si>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</si>
  <si>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</si>
  <si>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</si>
  <si>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</si>
  <si>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</si>
  <si>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</si>
  <si>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</si>
  <si>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</si>
  <si>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</si>
  <si>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</si>
  <si>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</si>
  <si>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</si>
  <si>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</si>
  <si>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</si>
  <si>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</si>
  <si>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</si>
  <si>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</si>
  <si>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</si>
  <si>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</si>
  <si>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</si>
  <si>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</si>
  <si>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</si>
  <si>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</si>
  <si>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</si>
  <si>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</si>
  <si>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</si>
  <si>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</si>
  <si>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</si>
  <si>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</si>
  <si>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</si>
  <si>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</si>
  <si>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</si>
  <si>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</si>
  <si>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</si>
  <si>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</si>
  <si>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</si>
  <si>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</si>
  <si>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</si>
  <si>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</si>
  <si>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</si>
  <si>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</si>
  <si>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</si>
  <si>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</si>
  <si>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</si>
  <si>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</si>
  <si>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</si>
  <si>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</si>
  <si>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</si>
  <si>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</si>
  <si>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</si>
  <si>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</si>
  <si>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</si>
  <si>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</si>
  <si>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</si>
  <si>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</si>
  <si>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</si>
  <si>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</si>
  <si>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</si>
  <si>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</si>
  <si>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</si>
  <si>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</si>
  <si>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</si>
  <si>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</si>
  <si>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</si>
  <si>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</si>
  <si>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</si>
  <si>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</si>
  <si>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</si>
  <si>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</si>
  <si>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</si>
  <si>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</si>
  <si>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</si>
  <si>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</si>
  <si>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</si>
  <si>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</si>
  <si>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</si>
  <si>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</si>
  <si>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</si>
  <si>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</si>
  <si>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</si>
  <si>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</si>
  <si>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</si>
  <si>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</si>
  <si>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</si>
  <si>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</si>
  <si>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</si>
  <si>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</si>
  <si>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</si>
  <si>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</si>
  <si>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</si>
  <si>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</si>
  <si>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</si>
  <si>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</si>
  <si>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</si>
  <si>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</si>
  <si>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</si>
  <si>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</si>
  <si>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</si>
  <si>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</si>
  <si>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</si>
  <si>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</si>
  <si>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</si>
  <si>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</si>
  <si>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</si>
  <si>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</si>
  <si>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</si>
  <si>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</si>
  <si>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</si>
  <si>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</si>
  <si>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</si>
  <si>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</si>
  <si>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</si>
  <si>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</si>
  <si>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</si>
  <si>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</si>
  <si>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</si>
  <si>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</si>
  <si>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</si>
  <si>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</si>
  <si>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</si>
  <si>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</si>
  <si>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</si>
  <si>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</si>
  <si>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</si>
  <si>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</si>
  <si>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</si>
  <si>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</si>
  <si>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</si>
  <si>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</si>
  <si>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</si>
  <si>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</si>
  <si>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</si>
  <si>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</si>
  <si>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</si>
  <si>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</si>
  <si>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</si>
  <si>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</si>
  <si>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</si>
  <si>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</si>
  <si>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</si>
  <si>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</si>
  <si>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</si>
  <si>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</si>
  <si>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</si>
  <si>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</si>
  <si>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</si>
  <si>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</si>
  <si>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</si>
  <si>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</si>
  <si>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</si>
  <si>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</si>
  <si>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</si>
  <si>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</si>
  <si>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</si>
  <si>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</si>
  <si>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</si>
  <si>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</si>
  <si>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</si>
  <si>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</si>
  <si>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</si>
  <si>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</si>
  <si>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</si>
  <si>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</si>
  <si>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</si>
  <si>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</si>
  <si>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</si>
  <si>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</si>
  <si>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</si>
  <si>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</si>
  <si>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</si>
  <si>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</si>
  <si>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</si>
  <si>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</si>
  <si>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</si>
  <si>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</si>
  <si>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</si>
  <si>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</si>
  <si>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</si>
  <si>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</si>
  <si>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</si>
  <si>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</si>
  <si>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</si>
  <si>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</si>
  <si>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</si>
  <si>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</si>
  <si>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</si>
  <si>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</si>
  <si>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</si>
  <si>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</si>
  <si>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</si>
  <si>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</si>
  <si>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</si>
  <si>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</si>
  <si>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</si>
  <si>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</si>
  <si>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</si>
  <si>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</si>
  <si>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</si>
  <si>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</si>
  <si>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</si>
  <si>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</si>
  <si>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</si>
  <si>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</si>
  <si>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</si>
  <si>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</si>
  <si>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</si>
  <si>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</si>
  <si>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</si>
  <si>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</si>
  <si>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</si>
  <si>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</si>
  <si>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</si>
  <si>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</si>
  <si>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</si>
  <si>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</si>
  <si>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</si>
  <si>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</si>
  <si>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</si>
  <si>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</si>
  <si>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</si>
  <si>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</si>
  <si>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</si>
  <si>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</si>
  <si>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</si>
  <si>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</si>
  <si>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</si>
  <si>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</si>
  <si>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</si>
  <si>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</si>
  <si>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</si>
  <si>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</si>
  <si>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</si>
  <si>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</si>
  <si>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</si>
  <si>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</si>
  <si>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</si>
  <si>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</si>
  <si>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</si>
  <si>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</si>
  <si>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</si>
  <si>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</si>
  <si>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</si>
  <si>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</si>
  <si>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</si>
  <si>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</si>
  <si>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</si>
  <si>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</si>
  <si>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</si>
  <si>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</si>
  <si>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</si>
  <si>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</si>
  <si>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</si>
  <si>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</si>
  <si>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</si>
  <si>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</si>
  <si>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</si>
  <si>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</si>
  <si>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</si>
  <si>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</si>
  <si>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</si>
  <si>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</si>
  <si>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</si>
  <si>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</si>
  <si>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</si>
  <si>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</si>
  <si>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</si>
  <si>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</si>
  <si>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</si>
  <si>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</si>
  <si>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</si>
  <si>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</si>
  <si>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</si>
  <si>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</si>
  <si>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</si>
  <si>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</si>
  <si>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</si>
  <si>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</si>
  <si>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</si>
  <si>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</si>
  <si>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</si>
  <si>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</si>
  <si>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</si>
  <si>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</si>
  <si>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</si>
  <si>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</si>
  <si>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</si>
  <si>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</si>
  <si>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</si>
  <si>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</si>
  <si>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</si>
  <si>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</si>
  <si>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</si>
  <si>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</si>
  <si>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</si>
  <si>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</si>
  <si>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</si>
  <si>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</si>
  <si>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</si>
  <si>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</si>
  <si>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</si>
  <si>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</si>
  <si>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</si>
  <si>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</si>
  <si>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</si>
  <si>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</si>
  <si>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</si>
  <si>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</si>
  <si>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</si>
  <si>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</si>
  <si>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</si>
  <si>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</si>
  <si>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</si>
  <si>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</si>
  <si>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</si>
  <si>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</si>
  <si>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</si>
  <si>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</si>
  <si>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</si>
  <si>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</si>
  <si>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</si>
  <si>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</si>
  <si>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</si>
  <si>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</si>
  <si>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</si>
  <si>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</si>
  <si>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</si>
  <si>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</si>
  <si>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</si>
  <si>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</si>
  <si>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</si>
  <si>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</si>
  <si>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</si>
  <si>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</si>
  <si>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</si>
  <si>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</si>
  <si>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</si>
  <si>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</si>
  <si>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</si>
  <si>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</si>
  <si>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</si>
  <si>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</si>
  <si>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</si>
  <si>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</si>
  <si>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</si>
  <si>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</si>
  <si>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</si>
  <si>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</si>
  <si>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</si>
  <si>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</si>
  <si>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</si>
  <si>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</si>
  <si>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</si>
  <si>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</si>
  <si>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</si>
  <si>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</si>
  <si>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</si>
  <si>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</si>
  <si>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</si>
  <si>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</si>
  <si>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</si>
  <si>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</si>
  <si>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</si>
  <si>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</si>
  <si>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</si>
  <si>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</si>
  <si>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</si>
  <si>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</si>
  <si>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</si>
  <si>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</si>
  <si>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</si>
  <si>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</si>
  <si>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</si>
  <si>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</si>
  <si>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</si>
  <si>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</si>
  <si>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</si>
  <si>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</si>
  <si>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</si>
  <si>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</si>
  <si>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</si>
  <si>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</si>
  <si>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</si>
  <si>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</si>
  <si>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</si>
  <si>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</si>
  <si>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</si>
  <si>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</si>
  <si>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</si>
  <si>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</si>
  <si>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</si>
  <si>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</si>
  <si>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</si>
  <si>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</si>
  <si>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</si>
  <si>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</si>
  <si>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</si>
  <si>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</si>
  <si>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</si>
  <si>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</si>
  <si>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</si>
  <si>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</si>
  <si>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</si>
  <si>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</si>
  <si>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</si>
  <si>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</si>
  <si>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</si>
  <si>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</si>
  <si>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</si>
  <si>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</si>
  <si>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</si>
  <si>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</si>
  <si>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</si>
  <si>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</si>
  <si>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</si>
  <si>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</si>
  <si>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</si>
  <si>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</si>
  <si>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</si>
  <si>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</si>
  <si>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</si>
  <si>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</si>
  <si>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</si>
  <si>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</si>
  <si>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</si>
  <si>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</si>
  <si>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</si>
  <si>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</si>
  <si>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</si>
  <si>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</si>
  <si>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</si>
  <si>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</si>
  <si>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</si>
  <si>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</si>
  <si>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</si>
  <si>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</si>
  <si>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</si>
  <si>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</si>
  <si>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</si>
  <si>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</si>
  <si>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</si>
  <si>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</si>
  <si>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</si>
  <si>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</si>
  <si>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</si>
  <si>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</si>
  <si>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</si>
  <si>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</si>
  <si>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</si>
  <si>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</si>
  <si>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</si>
  <si>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</si>
  <si>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</si>
  <si>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</si>
  <si>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</si>
  <si>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</si>
  <si>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</si>
  <si>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</si>
  <si>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</si>
  <si>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</si>
  <si>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</si>
  <si>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</si>
  <si>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</si>
  <si>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</si>
  <si>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</si>
  <si>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</si>
  <si>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</si>
  <si>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</si>
  <si>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</si>
  <si>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</si>
  <si>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</si>
  <si>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</si>
  <si>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</si>
  <si>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</si>
  <si>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</si>
  <si>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</si>
  <si>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</si>
  <si>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</si>
  <si>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</si>
  <si>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</si>
  <si>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</si>
  <si>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</si>
  <si>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</si>
  <si>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</si>
  <si>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</si>
  <si>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</si>
  <si>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</si>
  <si>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</si>
  <si>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</si>
  <si>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</si>
  <si>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</si>
  <si>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</si>
  <si>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</si>
  <si>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</si>
  <si>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</si>
  <si>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</si>
  <si>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</si>
  <si>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</si>
  <si>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</si>
  <si>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</si>
  <si>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</si>
  <si>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</si>
  <si>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</si>
  <si>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</si>
  <si>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</si>
  <si>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</si>
  <si>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</si>
  <si>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</si>
  <si>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</si>
  <si>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</si>
  <si>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</si>
  <si>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</si>
  <si>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</si>
  <si>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</si>
  <si>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</si>
  <si>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</si>
  <si>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</si>
  <si>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</si>
  <si>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</si>
  <si>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</si>
  <si>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</si>
  <si>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</si>
  <si>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</si>
  <si>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</si>
  <si>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</si>
  <si>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</si>
  <si>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</si>
  <si>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</si>
  <si>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</si>
  <si>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</si>
  <si>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</si>
  <si>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</si>
  <si>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</si>
  <si>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</si>
  <si>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</si>
  <si>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</si>
  <si>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</si>
  <si>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</si>
  <si>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</si>
  <si>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</si>
  <si>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</si>
  <si>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</si>
  <si>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</si>
  <si>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</si>
  <si>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</si>
  <si>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</si>
  <si>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</si>
  <si>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</si>
  <si>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</si>
  <si>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</si>
  <si>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</si>
  <si>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</si>
  <si>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</si>
  <si>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</si>
  <si>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</si>
  <si>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</si>
  <si>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</si>
  <si>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</si>
  <si>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</si>
  <si>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</si>
  <si>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</si>
  <si>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</si>
  <si>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</si>
  <si>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</si>
  <si>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</si>
  <si>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</si>
  <si>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</si>
  <si>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</si>
  <si>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</si>
  <si>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</si>
  <si>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</si>
  <si>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</si>
  <si>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</si>
  <si>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</si>
  <si>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</si>
  <si>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</si>
  <si>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</si>
  <si>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</si>
  <si>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</si>
  <si>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</si>
  <si>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</si>
  <si>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</si>
  <si>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</si>
  <si>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</si>
  <si>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</si>
  <si>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</si>
  <si>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</si>
  <si>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</si>
  <si>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</si>
  <si>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</si>
  <si>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</si>
  <si>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</si>
  <si>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</si>
  <si>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</si>
  <si>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</si>
  <si>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</si>
  <si>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</si>
  <si>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</si>
  <si>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</si>
  <si>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</si>
  <si>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</si>
  <si>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</si>
  <si>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</si>
  <si>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</si>
  <si>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</si>
  <si>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</si>
  <si>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</si>
  <si>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</si>
  <si>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</si>
  <si>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</si>
  <si>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</si>
  <si>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</si>
  <si>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</si>
  <si>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</si>
  <si>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</si>
  <si>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</si>
  <si>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</si>
  <si>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</si>
  <si>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</si>
  <si>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</si>
  <si>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</si>
  <si>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</si>
  <si>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</si>
  <si>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</si>
  <si>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</si>
  <si>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</si>
  <si>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</si>
  <si>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</si>
  <si>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</si>
  <si>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</si>
  <si>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</si>
  <si>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</si>
  <si>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</si>
  <si>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</si>
  <si>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</si>
  <si>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</si>
  <si>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</si>
  <si>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</si>
  <si>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</si>
  <si>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</si>
  <si>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</si>
  <si>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</si>
  <si>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</si>
  <si>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</si>
  <si>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</si>
  <si>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</si>
  <si>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</si>
  <si>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</si>
  <si>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</si>
  <si>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</si>
  <si>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</si>
  <si>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</si>
  <si>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</si>
  <si>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</si>
  <si>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</si>
  <si>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</si>
  <si>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</si>
  <si>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</si>
  <si>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</si>
  <si>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</si>
  <si>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</si>
  <si>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</si>
  <si>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</si>
  <si>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</si>
  <si>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</si>
  <si>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</si>
  <si>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</si>
  <si>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</si>
  <si>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</si>
  <si>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</si>
  <si>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</si>
  <si>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</si>
  <si>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</si>
  <si>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</si>
  <si>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</si>
  <si>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</si>
  <si>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</si>
  <si>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</si>
  <si>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</si>
  <si>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</si>
  <si>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</si>
  <si>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</si>
  <si>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</si>
  <si>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</si>
  <si>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</si>
  <si>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</si>
  <si>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</si>
  <si>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</si>
  <si>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</si>
  <si>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</si>
  <si>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</si>
  <si>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</si>
  <si>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</si>
  <si>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</si>
  <si>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</si>
  <si>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</si>
  <si>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</si>
  <si>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</si>
  <si>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</si>
  <si>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</si>
  <si>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</si>
  <si>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</si>
  <si>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</si>
  <si>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</si>
  <si>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</si>
  <si>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</si>
  <si>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</si>
  <si>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</si>
  <si>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</si>
  <si>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</si>
  <si>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</si>
  <si>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</si>
  <si>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</si>
  <si>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</si>
  <si>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</si>
  <si>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</si>
  <si>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</si>
  <si>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</si>
  <si>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</si>
  <si>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</si>
  <si>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</si>
  <si>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</si>
  <si>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</si>
  <si>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</si>
  <si>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</si>
  <si>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</si>
  <si>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</si>
  <si>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</si>
  <si>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</si>
  <si>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</si>
  <si>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</si>
  <si>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</si>
  <si>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</si>
  <si>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</si>
  <si>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</si>
  <si>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</si>
  <si>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</si>
  <si>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</si>
  <si>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</si>
  <si>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</si>
  <si>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</si>
  <si>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</si>
  <si>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</si>
  <si>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</si>
  <si>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</si>
  <si>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</si>
  <si>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</si>
  <si>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</si>
  <si>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</si>
  <si>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</si>
  <si>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</si>
  <si>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</si>
  <si>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</si>
  <si>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</si>
  <si>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</si>
  <si>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</si>
  <si>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</si>
  <si>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</si>
  <si>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</si>
  <si>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</si>
  <si>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</si>
  <si>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</si>
  <si>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</si>
  <si>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</si>
  <si>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</si>
  <si>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</si>
  <si>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</si>
  <si>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</si>
  <si>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</si>
  <si>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</si>
  <si>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</si>
  <si>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</si>
  <si>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</si>
  <si>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</si>
  <si>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</si>
  <si>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</si>
  <si>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</si>
  <si>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</si>
  <si>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</si>
  <si>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</si>
  <si>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</si>
  <si>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</si>
  <si>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</si>
  <si>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</si>
  <si>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</si>
  <si>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</si>
  <si>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</si>
  <si>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</si>
  <si>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</si>
  <si>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</si>
  <si>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</si>
  <si>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</si>
  <si>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</si>
  <si>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</si>
  <si>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</si>
  <si>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</si>
  <si>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</si>
  <si>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</si>
  <si>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</si>
  <si>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</si>
  <si>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</si>
  <si>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</si>
  <si>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</si>
  <si>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</si>
  <si>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</si>
  <si>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</si>
  <si>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</si>
  <si>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</si>
  <si>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</si>
  <si>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</si>
  <si>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</si>
  <si>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</si>
  <si>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</si>
  <si>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</si>
  <si>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</si>
  <si>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</si>
  <si>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</si>
  <si>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</si>
  <si>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</si>
  <si>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</si>
  <si>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</si>
  <si>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</si>
  <si>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</si>
  <si>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</si>
  <si>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</si>
  <si>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</si>
  <si>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</si>
  <si>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</si>
  <si>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</si>
  <si>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</si>
  <si>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</si>
  <si>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</si>
  <si>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</si>
  <si>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</si>
  <si>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</si>
  <si>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</si>
  <si>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</si>
  <si>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</si>
  <si>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</si>
  <si>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</si>
  <si>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</si>
  <si>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</si>
  <si>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</si>
  <si>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</si>
  <si>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</si>
  <si>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</si>
  <si>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</si>
  <si>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</si>
  <si>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</si>
  <si>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</si>
  <si>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</si>
  <si>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</si>
  <si>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</si>
  <si>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</si>
  <si>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</si>
  <si>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</si>
  <si>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</si>
  <si>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</si>
  <si>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</si>
  <si>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</si>
  <si>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</si>
  <si>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</si>
  <si>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</si>
  <si>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</si>
  <si>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</si>
  <si>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</si>
  <si>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</si>
  <si>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</si>
  <si>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</si>
  <si>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</si>
  <si>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</si>
  <si>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</si>
  <si>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</si>
  <si>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</si>
  <si>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</si>
  <si>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</si>
  <si>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</si>
  <si>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</si>
  <si>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</si>
  <si>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</si>
  <si>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</si>
  <si>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</si>
  <si>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</si>
  <si>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</si>
  <si>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</si>
  <si>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</si>
  <si>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</si>
  <si>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</si>
  <si>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</si>
  <si>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</si>
  <si>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</si>
  <si>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</si>
  <si>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</si>
  <si>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</si>
  <si>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</si>
  <si>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</si>
  <si>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</si>
  <si>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</si>
  <si>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</si>
  <si>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</si>
  <si>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</si>
  <si>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</si>
  <si>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</si>
  <si>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</si>
  <si>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</si>
  <si>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</si>
  <si>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</si>
  <si>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</si>
  <si>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</si>
  <si>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</si>
  <si>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</si>
  <si>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</si>
  <si>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</si>
  <si>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</si>
  <si>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</si>
  <si>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</si>
  <si>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</si>
  <si>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</si>
  <si>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</si>
  <si>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</si>
  <si>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</si>
  <si>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</si>
  <si>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</si>
  <si>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</si>
  <si>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</si>
  <si>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</si>
  <si>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</si>
  <si>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</si>
  <si>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</si>
  <si>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</si>
  <si>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</si>
  <si>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</si>
  <si>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</si>
  <si>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</si>
  <si>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</si>
  <si>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</si>
  <si>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</si>
  <si>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</si>
  <si>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</si>
  <si>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</si>
  <si>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</si>
  <si>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</si>
  <si>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</si>
  <si>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</si>
  <si>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</si>
  <si>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</si>
  <si>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</si>
  <si>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</si>
  <si>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</si>
  <si>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</si>
  <si>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</si>
  <si>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</si>
  <si>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</si>
  <si>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</si>
  <si>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</si>
  <si>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</si>
  <si>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</si>
  <si>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</si>
  <si>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</si>
  <si>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</si>
  <si>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</si>
  <si>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</si>
  <si>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</si>
  <si>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</si>
  <si>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</si>
  <si>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</si>
  <si>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</si>
  <si>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</si>
  <si>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</si>
  <si>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</si>
  <si>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</si>
  <si>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</si>
  <si>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</si>
  <si>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</si>
  <si>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</si>
  <si>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</si>
  <si>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</si>
  <si>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</si>
  <si>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</si>
  <si>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</si>
  <si>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</si>
  <si>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</si>
  <si>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</si>
  <si>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</si>
  <si>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</si>
  <si>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</si>
  <si>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</si>
  <si>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</si>
  <si>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</si>
  <si>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</si>
  <si>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</si>
  <si>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</si>
  <si>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</si>
  <si>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</si>
  <si>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</si>
  <si>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</si>
  <si>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</si>
  <si>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</si>
  <si>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</si>
  <si>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</si>
  <si>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</si>
  <si>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</si>
  <si>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</si>
  <si>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</si>
  <si>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</si>
  <si>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</si>
  <si>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</si>
  <si>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</si>
  <si>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</si>
  <si>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</si>
  <si>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</si>
  <si>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</si>
  <si>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</si>
  <si>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</si>
  <si>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</si>
  <si>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</si>
  <si>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</si>
  <si>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</si>
  <si>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</si>
  <si>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</si>
  <si>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</si>
  <si>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</si>
  <si>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</si>
  <si>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</si>
  <si>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</si>
  <si>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</si>
  <si>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</si>
  <si>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</si>
  <si>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</si>
  <si>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</si>
  <si>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</si>
  <si>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</si>
  <si>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</si>
  <si>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</si>
  <si>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</si>
  <si>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</si>
  <si>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</si>
  <si>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</si>
  <si>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</si>
  <si>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</si>
  <si>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</si>
  <si>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</si>
  <si>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</si>
  <si>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</si>
  <si>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</si>
  <si>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</si>
  <si>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</si>
  <si>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</si>
  <si>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</si>
  <si>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</si>
  <si>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</si>
  <si>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</si>
  <si>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</si>
  <si>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</si>
  <si>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</si>
  <si>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</si>
  <si>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</si>
  <si>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</si>
  <si>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</si>
  <si>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</si>
  <si>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</si>
  <si>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</si>
  <si>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</si>
  <si>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</si>
  <si>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</si>
  <si>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</si>
  <si>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</si>
  <si>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</si>
  <si>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</si>
  <si>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</si>
  <si>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</si>
  <si>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</si>
  <si>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</si>
  <si>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</si>
  <si>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</si>
  <si>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</si>
  <si>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</si>
  <si>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</si>
  <si>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</si>
  <si>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</si>
  <si>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</si>
  <si>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</si>
  <si>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</si>
  <si>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</si>
  <si>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</si>
  <si>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</si>
  <si>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</si>
  <si>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</si>
  <si>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</si>
  <si>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</si>
  <si>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</si>
  <si>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</si>
  <si>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</si>
  <si>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</si>
  <si>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</si>
  <si>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</si>
  <si>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</si>
  <si>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</si>
  <si>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</si>
  <si>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</si>
  <si>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</si>
  <si>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</si>
  <si>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</si>
  <si>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</si>
  <si>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</si>
  <si>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</si>
  <si>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</si>
  <si>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</si>
  <si>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</si>
  <si>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</si>
  <si>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</si>
  <si>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</si>
  <si>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</si>
  <si>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</si>
  <si>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</si>
  <si>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</si>
  <si>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</si>
  <si>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</si>
  <si>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</si>
  <si>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</si>
  <si>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</si>
  <si>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</si>
  <si>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</si>
  <si>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</si>
  <si>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</si>
  <si>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</si>
  <si>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</si>
  <si>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</si>
  <si>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</si>
  <si>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</si>
  <si>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</si>
  <si>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</si>
  <si>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</si>
  <si>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</si>
  <si>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</si>
  <si>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</si>
  <si>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</si>
  <si>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</si>
  <si>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</si>
  <si>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</si>
  <si>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</si>
  <si>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</si>
  <si>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</si>
  <si>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</si>
  <si>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</si>
  <si>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</si>
  <si>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</si>
  <si>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</si>
  <si>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</si>
  <si>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</si>
  <si>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</si>
  <si>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</si>
  <si>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</si>
  <si>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</si>
  <si>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</si>
  <si>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</si>
  <si>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</si>
  <si>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</si>
  <si>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</si>
  <si>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</si>
  <si>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</si>
  <si>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</si>
  <si>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</si>
  <si>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</si>
  <si>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</si>
  <si>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</si>
  <si>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</si>
  <si>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</si>
  <si>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</si>
  <si>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</si>
  <si>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</si>
  <si>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</si>
  <si>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</si>
  <si>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</si>
  <si>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</si>
  <si>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</si>
  <si>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</si>
  <si>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</si>
  <si>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</si>
  <si>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</si>
  <si>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</si>
  <si>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</si>
  <si>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</si>
  <si>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</si>
  <si>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</si>
  <si>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</si>
  <si>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</si>
  <si>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</si>
  <si>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</si>
  <si>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</si>
  <si>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</si>
  <si>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</si>
  <si>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</si>
  <si>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</si>
  <si>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</si>
  <si>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</si>
  <si>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</si>
  <si>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</si>
  <si>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</si>
  <si>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</si>
  <si>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</si>
  <si>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</si>
  <si>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</si>
  <si>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</si>
  <si>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</si>
  <si>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</si>
  <si>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</si>
  <si>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</si>
  <si>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</si>
  <si>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</si>
  <si>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</si>
  <si>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</si>
  <si>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</si>
  <si>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</si>
  <si>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</si>
  <si>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</si>
  <si>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</si>
  <si>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</si>
  <si>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</si>
  <si>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</si>
  <si>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</si>
  <si>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</si>
  <si>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</si>
  <si>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</si>
  <si>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</si>
  <si>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</si>
  <si>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</si>
  <si>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</si>
  <si>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</si>
  <si>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</si>
  <si>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</si>
  <si>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</si>
  <si>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</si>
  <si>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</si>
  <si>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</si>
  <si>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</si>
  <si>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</si>
  <si>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</si>
  <si>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</si>
  <si>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</si>
  <si>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</si>
  <si>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</si>
  <si>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</si>
  <si>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</si>
  <si>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</si>
  <si>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</si>
  <si>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</si>
  <si>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</si>
  <si>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</si>
  <si>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</si>
  <si>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</si>
  <si>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</si>
  <si>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</si>
  <si>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</si>
  <si>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</si>
  <si>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</si>
  <si>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</si>
  <si>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</si>
  <si>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</si>
  <si>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</si>
  <si>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</si>
  <si>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</si>
  <si>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</si>
  <si>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</si>
  <si>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</si>
  <si>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</si>
  <si>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</si>
  <si>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</si>
  <si>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</si>
  <si>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</si>
  <si>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</si>
  <si>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</si>
  <si>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</si>
  <si>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</si>
  <si>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</si>
  <si>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</si>
  <si>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</si>
  <si>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</si>
  <si>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</si>
  <si>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</si>
  <si>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</si>
  <si>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</si>
  <si>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</si>
  <si>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</si>
  <si>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</si>
  <si>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</si>
  <si>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</si>
  <si>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</si>
  <si>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</si>
  <si>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</si>
  <si>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</si>
  <si>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</si>
  <si>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</si>
  <si>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</si>
  <si>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</si>
  <si>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</si>
  <si>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</si>
  <si>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</si>
  <si>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</si>
  <si>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</si>
  <si>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</si>
  <si>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</si>
  <si>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</si>
  <si>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</si>
  <si>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</si>
  <si>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</si>
  <si>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</si>
  <si>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</si>
  <si>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</si>
  <si>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</si>
  <si>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</si>
  <si>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</si>
  <si>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</si>
  <si>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</si>
  <si>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</si>
  <si>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</si>
  <si>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</si>
  <si>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</si>
  <si>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</si>
  <si>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</si>
  <si>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</si>
  <si>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</si>
  <si>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</si>
  <si>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</si>
  <si>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</si>
  <si>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</si>
  <si>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</si>
  <si>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</si>
  <si>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</si>
  <si>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</si>
  <si>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</si>
  <si>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</si>
  <si>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</si>
  <si>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</si>
  <si>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</si>
  <si>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</si>
  <si>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</si>
  <si>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</si>
  <si>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</si>
  <si>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</si>
  <si>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</si>
  <si>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</si>
  <si>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</si>
  <si>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</si>
  <si>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</si>
  <si>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</si>
  <si>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</si>
  <si>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</si>
  <si>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</si>
  <si>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</si>
  <si>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</si>
  <si>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</si>
  <si>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</si>
  <si>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</si>
  <si>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</si>
  <si>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</si>
  <si>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</si>
  <si>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</si>
  <si>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</si>
  <si>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</si>
  <si>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</si>
  <si>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</si>
  <si>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</si>
  <si>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</si>
  <si>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</si>
  <si>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</si>
  <si>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</si>
  <si>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</si>
  <si>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</si>
  <si>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</si>
  <si>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</si>
  <si>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</si>
  <si>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</si>
  <si>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</si>
  <si>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</si>
  <si>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</si>
  <si>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</si>
  <si>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</si>
  <si>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</si>
  <si>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</si>
  <si>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</si>
  <si>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</si>
  <si>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</si>
  <si>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</si>
  <si>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</si>
  <si>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</si>
  <si>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</si>
  <si>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</si>
  <si>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</si>
  <si>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</si>
  <si>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</si>
  <si>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</si>
  <si>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</si>
  <si>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</si>
  <si>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</si>
  <si>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</si>
  <si>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</si>
  <si>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</si>
  <si>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</si>
  <si>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</si>
  <si>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</si>
  <si>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</si>
  <si>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</si>
  <si>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</si>
  <si>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</si>
  <si>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</si>
  <si>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</si>
  <si>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</si>
  <si>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</si>
  <si>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</si>
  <si>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</si>
  <si>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</si>
  <si>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</si>
  <si>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</si>
  <si>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</si>
  <si>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</si>
  <si>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</si>
  <si>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</si>
  <si>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</si>
  <si>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</si>
  <si>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</si>
  <si>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</si>
  <si>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</si>
  <si>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</si>
  <si>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</si>
  <si>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</si>
  <si>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</si>
  <si>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</si>
  <si>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</si>
  <si>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</si>
  <si>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</si>
  <si>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</si>
  <si>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</si>
  <si>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</si>
  <si>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</si>
  <si>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</si>
  <si>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</si>
  <si>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</si>
  <si>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</si>
  <si>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</si>
  <si>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</si>
  <si>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</si>
  <si>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</si>
  <si>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</si>
  <si>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</si>
  <si>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</si>
  <si>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</si>
  <si>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</si>
  <si>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</si>
  <si>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</si>
  <si>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</si>
  <si>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</si>
  <si>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</si>
  <si>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</si>
  <si>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</si>
  <si>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</si>
  <si>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</si>
  <si>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</si>
  <si>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</si>
  <si>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</si>
  <si>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</si>
  <si>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</si>
  <si>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</si>
  <si>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</si>
  <si>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</si>
  <si>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</si>
  <si>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</si>
  <si>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</si>
  <si>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</si>
  <si>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</si>
  <si>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</si>
  <si>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</si>
  <si>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</si>
  <si>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</si>
  <si>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</si>
  <si>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</si>
  <si>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</si>
  <si>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</si>
  <si>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</si>
  <si>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</si>
  <si>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</si>
  <si>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</si>
  <si>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</si>
  <si>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</si>
  <si>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</si>
  <si>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</si>
  <si>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</si>
  <si>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</si>
  <si>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</si>
  <si>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</si>
  <si>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</si>
  <si>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</si>
  <si>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</si>
  <si>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</si>
  <si>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</si>
  <si>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</si>
  <si>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</si>
  <si>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</si>
  <si>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</si>
  <si>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</si>
  <si>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</si>
  <si>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</si>
  <si>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</si>
  <si>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</si>
  <si>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</si>
  <si>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</si>
  <si>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</si>
  <si>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</si>
  <si>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</si>
  <si>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</si>
  <si>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</si>
  <si>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</si>
  <si>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</si>
  <si>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</si>
  <si>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</si>
  <si>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</si>
  <si>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</si>
  <si>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</si>
  <si>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</si>
  <si>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</si>
  <si>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</si>
  <si>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</si>
  <si>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</si>
  <si>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</si>
  <si>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</si>
  <si>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</si>
  <si>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</si>
  <si>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</si>
  <si>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</si>
  <si>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</si>
  <si>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</si>
  <si>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</si>
  <si>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</si>
  <si>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</si>
  <si>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</si>
  <si>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</si>
  <si>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</si>
  <si>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</si>
  <si>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</si>
  <si>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</si>
  <si>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</si>
  <si>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the team facing difficulty to reach the site due to heavy fog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</si>
  <si>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</si>
  <si>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</si>
  <si>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</si>
  <si>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</si>
  <si>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</si>
  <si>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</si>
  <si>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</si>
  <si>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</si>
  <si>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</si>
  <si>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</si>
  <si>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</si>
  <si>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</si>
  <si>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</si>
  <si>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</si>
  <si>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</si>
  <si>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</si>
  <si>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</si>
  <si>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</si>
  <si>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</si>
  <si>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</si>
  <si>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</si>
  <si>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</si>
  <si>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</si>
  <si>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</si>
  <si>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</si>
  <si>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</si>
  <si>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</si>
  <si>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</si>
  <si>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</si>
  <si>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</si>
  <si>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</si>
  <si>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</si>
  <si>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</si>
  <si>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</si>
  <si>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</si>
  <si>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</si>
  <si>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</si>
  <si>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</si>
  <si>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</si>
  <si>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</si>
  <si>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</si>
  <si>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</si>
  <si>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</si>
  <si>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</si>
  <si>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</si>
  <si>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</si>
  <si>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</si>
  <si>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</si>
  <si>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</si>
  <si>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</si>
  <si>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</si>
  <si>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</si>
  <si>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</si>
  <si>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</si>
  <si>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</si>
  <si>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</si>
  <si>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</si>
  <si>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</si>
  <si>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</si>
  <si>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</si>
  <si>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</si>
  <si>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</si>
  <si>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</si>
  <si>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</si>
  <si>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</si>
  <si>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</si>
  <si>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</si>
  <si>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</si>
  <si>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</si>
  <si>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</si>
  <si>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</si>
  <si>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</si>
  <si>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</si>
  <si>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</si>
  <si>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</si>
  <si>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</si>
  <si>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</si>
  <si>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</si>
  <si>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</si>
  <si>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</si>
  <si>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</si>
  <si>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</si>
  <si>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</si>
  <si>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</si>
  <si>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</si>
  <si>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 </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</si>
  <si>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</si>
  <si>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</si>
  <si>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</si>
  <si>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</si>
  <si>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</si>
  <si>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PCM-20251129-00000269</t>
  </si>
  <si>
    <t>SITE was down due to TE issue then sceco cut at site em on the way to check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</si>
  <si>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</si>
  <si>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</si>
  <si>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</si>
  <si>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</si>
  <si>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</si>
  <si>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</si>
  <si>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</si>
  <si>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</si>
  <si>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</si>
  <si>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</si>
  <si>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PCM-20251129-00000299</t>
  </si>
  <si>
    <t>EM team on teh way: 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</si>
</sst>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2" dataDxfId="171" headerRowBorderDxfId="169" tableBorderDxfId="170" totalsRowBorderDxfId="168">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6" dataDxfId="45" headerRowBorderDxfId="43" tableBorderDxfId="44" totalsRowBorderDxfId="42">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2"/>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327.39011215277424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0.23946400462591555</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45990.3385380787</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45990.3385380787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45990.3385380787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45990.3385380787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45990.3385380787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45990.3385380787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45990.3385380787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45990.3385380787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45990.3385380787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45990.3385380787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45990.3385380787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45990.3385380787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45990.3385380787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45990.3385380787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45990.3385380787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45990.3385380787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45990.3385380787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45990.3385380787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45990.3385380787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45990.3385380787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45990.3385380787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45990.3385380787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45990.3385380787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45990.3385380787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45990.3385380787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45990.3385380787</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45990.3385380787</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45990.3385380787</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45990.3385380787</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45990.3385380787</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45990.3385380787</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45990.3385380787</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45990.3385380787</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45990.3385380787</v>
      </c>
      <c r="H37" s="129"/>
      <c r="I37" s="131" t="str">
        <f>IFERROR(VLOOKUP(D37,DB!A:F,6,0),"")</f>
        <v/>
      </c>
      <c r="J37" s="131" t="str">
        <f>IFERROR(VLOOKUP(D37,DB!A:G,7,0),"")</f>
        <v/>
      </c>
      <c r="K37" s="127"/>
      <c r="L37" s="126" t="str">
        <f>IFERROR(VLOOKUP(D37,DB!A:I,9,0),"")</f>
        <v/>
      </c>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sheetData>
  <customSheetViews>
    <customSheetView guid="{F6042A99-DD27-4453-835D-0834D95730CC}" filter="1" showAutoFilter="1">
      <pageMargins left="0" right="0" top="0" bottom="0" header="0" footer="0"/>
      <autoFilter ref="B1:M1" xr:uid="{61D54C38-E09C-4ECC-9145-1E69465B1A0F}"/>
    </customSheetView>
  </customSheetViews>
  <dataValidations count="2">
    <dataValidation allowBlank="1" showInputMessage="1" showErrorMessage="1" sqref="E1" xr:uid="{5DBA255D-CDD9-49FB-AD3C-AF70AB4EE696}"/>
    <dataValidation type="list" allowBlank="1" showInputMessage="1" showErrorMessage="1" sqref="E2:E3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pane ySplit="1" topLeftCell="A2" activePane="bottomLeft" state="frozen"/>
      <selection pane="bottomLeft" activeCell="H6" sqref="H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165.3387001157389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5.951119097218907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11622</v>
      </c>
      <c r="E5" s="99" t="s">
        <v>39106</v>
      </c>
      <c r="F5" s="100">
        <v>45990.283807870372</v>
      </c>
      <c r="G5" s="101">
        <f ca="1">IFERROR(NOW()-F5,"-")</f>
        <v>5.4730208328692243E-2</v>
      </c>
      <c r="H5" s="100">
        <v>45990.276006944441</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R2</v>
      </c>
      <c r="C6" s="18"/>
      <c r="D6" s="18" t="s">
        <v>12443</v>
      </c>
      <c r="E6" s="99"/>
      <c r="F6" s="100"/>
      <c r="G6" s="101">
        <f ca="1">IFERROR(NOW()-F6,"-")</f>
        <v>45990.3385380787</v>
      </c>
      <c r="H6" s="100"/>
      <c r="I6" s="18" t="str">
        <f>IFERROR(VLOOKUP(D6,DB!A:F,6,0),"")</f>
        <v>SCECO</v>
      </c>
      <c r="J6" s="18" t="str">
        <f>IFERROR(VLOOKUP(D6,DB!A:G,7,0),"")</f>
        <v>Weak</v>
      </c>
      <c r="K6" s="82" t="s">
        <v>39196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45990.3385380787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45990.3385380787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45990.3385380787</v>
      </c>
      <c r="H9" s="100" t="s">
        <v>39197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45990.3385380787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45990.3385380787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45990.3385380787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45990.3385380787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45990.3385380787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45990.3385380787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45990.3385380787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45990.3385380787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45990.3385380787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45990.3385380787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45990.3385380787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45990.3385380787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45990.3385380787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45990.3385380787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45990.3385380787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45990.3385380787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45990.3385380787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45990.3385380787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45990.3385380787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45990.3385380787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45990.3385380787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45990.3385380787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45990.3385380787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45990.3385380787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45990.3385380787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45990.3385380787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45990.3385380787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45990.3385380787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45990.3385380787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45990.3385380787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45990.3385380787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45990.3385380787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45990.3385380787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45990.3385380787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45990.3385380787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45990.3385380787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45990.3385380787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45990.3385380787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45990.3385380787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45990.3385380787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45990.3385380787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45990.3385380787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45990.3385380787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45990.3385380787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45990.3385380787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45990.3385380787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45990.3385380787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45990.3385380787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45990.3385380787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45990.3385380787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45990.3385380787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45990.3385380787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45990.3385380787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45990.3385380787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45990.3385380787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45990.3385380787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45990.3385380787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45990.3385380787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45990.3385380787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45990.3385380787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45990.3385380787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45990.3385380787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45990.3385380787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45990.3385380787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45990.3385380787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45990.3385380787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45990.3385380787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45990.3385380787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45990.3385380787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45990.3385380787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45990.3385380787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45990.3385380787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45990.3385380787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45990.3385380787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2.296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45990.3385380787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45990.3385380787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45990.3385380787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45990.3385380787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45990.3385380787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45990.3385380787</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45990.3385380787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45990.3385380787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45990.3385380787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45990.3385380787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45990.3385380787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45990.3385380787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45990.3385380787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45990.3385380787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45990.3385380787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45990.3385380787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45990.3385380787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45990.3385380787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45990.3385380787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45990.3385380787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45990.3385380787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45990.3385380787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45990.3385380787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45990.3385380787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45990.3385380787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45990.3385380787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45990.3385380787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45990.3385380787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45990.3385380787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45990.3385380787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45990.3385380787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45990.3385380787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45990.3385380787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45990.3385380787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45990.3385380787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45990.3385380787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45990.3385380787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45990.3385380787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45990.3385380787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45990.3385380787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45990.3385380787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45990.3385380787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45990.3385380787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45990.3385380787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45990.3385380787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45990.3385380787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45990.3385380787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45990.3385380787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45990.3385380787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45990.3385380787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45990.3385380787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45990.3385380787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45990.3385380787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45990.3385380787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45990.3385380787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45990.3385380787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45990.3385380787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45990.3385380787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45990.3385380787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45990.3385380787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45990.3385380787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45990.3385380787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45990.3385380787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45990.3385380787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45990.3385380787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45990.3385380787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45990.3385380787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45990.3385380787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45990.3385380787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45990.3385380787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45990.3385380787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45990.3385380787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45990.3385380787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45990.3385380787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45990.3385380787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45990.3385380787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45990.3385380787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45990.3385380787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45990.3385380787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45990.3385380787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45990.3385380787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45990.3385380787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45990.3385380787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45990.3385380787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45990.3385380787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45990.3385380787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45990.3385380787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45990.3385380787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45990.3385380787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45990.3385380787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45990.3385380787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45990.3385380787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45990.3385380787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45990.3385380787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45990.3385380787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45990.3385380787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45990.3385380787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45990.3385380787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45990.3385380787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45990.3385380787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45990.3385380787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45990.3385380787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45990.3385380787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45990.3385380787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45990.3385380787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45990.3385380787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45990.3385380787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45990.3385380787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45990.3385380787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45990.3385380787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45990.3385380787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45990.3385380787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45990.3385380787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45990.3385380787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45990.3385380787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45990.3385380787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45990.3385380787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45990.3385380787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45990.3385380787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45990.3385380787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45990.3385380787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45990.3385380787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45990.3385380787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45990.3385380787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45990.3385380787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45990.3385380787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45990.3385380787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45990.3385380787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45990.3385380787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45990.3385380787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45990.3385380787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45990.3385380787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45990.3385380787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45990.3385380787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45990.3385380787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45990.3385380787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45990.3385380787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45990.3385380787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45990.3385380787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45990.3385380787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45990.3385380787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45990.3385380787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45990.3385380787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45990.3385380787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45990.3385380787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45990.3385380787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45990.3385380787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45990.3385380787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45990.3385380787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45990.3385380787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45990.3385380787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45990.3385380787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45990.3385380787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45990.3385380787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45990.3385380787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45990.3385380787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45990.3385380787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45990.3385380787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45990.3385380787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45990.3385380787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45990.3385380787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45990.3385380787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45990.3385380787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45990.3385380787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45990.3385380787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45990.3385380787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45990.3385380787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45990.3385380787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45990.3385380787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45990.3385380787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45990.3385380787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45990.3385380787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45990.3385380787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45990.3385380787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45990.3385380787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45990.3385380787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45990.3385380787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45990.3385380787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45990.3385380787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45990.3385380787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45990.3385380787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45990.3385380787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45990.3385380787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45990.3385380787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45990.3385380787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45990.3385380787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45990.3385380787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45990.3385380787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45990.3385380787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45990.3385380787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45990.3385380787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45990.3385380787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45990.3385380787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45990.3385380787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45990.3385380787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45990.3385380787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45990.3385380787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45990.3385380787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45990.3385380787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45990.3385380787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45990.3385380787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45990.3385380787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45990.3385380787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45990.3385380787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45990.3385380787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45990.3385380787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45990.3385380787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45990.3385380787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45990.3385380787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45990.3385380787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45990.3385380787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45990.3385380787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45990.3385380787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45990.3385380787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45990.3385380787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45990.3385380787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45990.3385380787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45990.3385380787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45990.3385380787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45990.3385380787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45990.3385380787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45990.3385380787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45990.3385380787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45990.3385380787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45990.3385380787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45990.3385380787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45990.3385380787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45990.3385380787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45990.3385380787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45990.3385380787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45990.3385380787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45990.3385380787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45990.3385380787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45990.3385380787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45990.3385380787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45990.3385380787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45990.3385380787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45990.3385380787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45990.3385380787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45990.3385380787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45990.3385380787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45990.3385380787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45990.3385380787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45990.3385380787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45990.3385380787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45990.3385380787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45990.3385380787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45990.3385380787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45990.3385380787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45990.3385380787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45990.3385380787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45990.3385380787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45990.3385380787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45990.3385380787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45990.3385380787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45990.3385380787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45990.3385380787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45990.3385380787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45990.3385380787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45990.3385380787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45990.3385380787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45990.3385380787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45990.3385380787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45990.3385380787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45990.3385380787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45990.3385380787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45990.3385380787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45990.3385380787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45990.3385380787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45990.3385380787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45990.3385380787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45990.3385380787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45990.3385380787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45990.3385380787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45990.3385380787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45990.3385380787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45990.3385380787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45990.3385380787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45990.3385380787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45990.3385380787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45990.3385380787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45990.3385380787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45990.3385380787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45990.3385380787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45990.3385380787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45990.3385380787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45990.3385380787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45990.3385380787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45990.3385380787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45990.3385380787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45990.3385380787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45990.3385380787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45990.3385380787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45990.3385380787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45990.3385380787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45990.3385380787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45990.3385380787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45990.3385380787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45990.3385380787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45990.3385380787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45990.3385380787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45990.3385380787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45990.3385380787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45990.3385380787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45990.3385380787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45990.3385380787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45990.3385380787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45990.3385380787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45990.3385380787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45990.3385380787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45990.3385380787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45990.3385380787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45990.3385380787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45990.3385380787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45990.3385380787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45990.3385380787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45990.3385380787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45990.3385380787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45990.3385380787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45990.3385380787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45990.3385380787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45990.3385380787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45990.3385380787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45990.3385380787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45990.3385380787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45990.3385380787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45990.3385380787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45990.3385380787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45990.3385380787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45990.3385380787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45990.3385380787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45990.3385380787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45990.3385380787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45990.3385380787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45990.3385380787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45990.3385380787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45990.3385380787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45990.3385380787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45990.3385380787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45990.3385380787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45990.3385380787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45990.3385380787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45990.3385380787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45990.3385380787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45990.3385380787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45990.3385380787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45990.3385380787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45990.3385380787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45990.3385380787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45990.3385380787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45990.3385380787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45990.3385380787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45990.3385380787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45990.3385380787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45990.3385380787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45990.3385380787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45990.3385380787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45990.3385380787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45990.3385380787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45990.3385380787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45990.3385380787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45990.3385380787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45990.3385380787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45990.3385380787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45990.3385380787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45990.3385380787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45990.3385380787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45990.3385380787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45990.3385380787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45990.3385380787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45990.3385380787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45990.3385380787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45990.3385380787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45990.3385380787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45990.3385380787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45990.3385380787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45990.3385380787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45990.3385380787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45990.3385380787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45990.3385380787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45990.3385380787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45990.3385380787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45990.3385380787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45990.3385380787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45990.3385380787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45990.3385380787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45990.3385380787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45990.3385380787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45990.3385380787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45990.3385380787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45990.3385380787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45990.3385380787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45990.3385380787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45990.3385380787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45990.3385380787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45990.3385380787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45990.3385380787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45990.3385380787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45990.3385380787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45990.3385380787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45990.3385380787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45990.3385380787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45990.3385380787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45990.3385380787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45990.3385380787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45990.3385380787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45990.3385380787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45990.3385380787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45990.3385380787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45990.3385380787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45990.3385380787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45990.3385380787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45990.3385380787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45990.3385380787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45990.3385380787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45990.3385380787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45990.3385380787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45990.3385380787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45990.3385380787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45990.3385380787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45990.3385380787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45990.3385380787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45990.3385380787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45990.3385380787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45990.3385380787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45990.3385380787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45990.3385380787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45990.3385380787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45990.3385380787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45990.3385380787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45990.3385380787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45990.3385380787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45990.3385380787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45990.3385380787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45990.3385380787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45990.3385380787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45990.3385380787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45990.3385380787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45990.3385380787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45990.3385380787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45990.3385380787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45990.3385380787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45990.3385380787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45990.3385380787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45990.3385380787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45990.3385380787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45990.3385380787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45990.3385380787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45990.3385380787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45990.3385380787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45990.3385380787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45990.3385380787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45990.3385380787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45990.3385380787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45990.3385380787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45990.3385380787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45990.3385380787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45990.3385380787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45990.3385380787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45990.3385380787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45990.3385380787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45990.3385380787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45990.3385380787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45990.3385380787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45990.3385380787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45990.3385380787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45990.3385380787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45990.3385380787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45990.3385380787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45990.3385380787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45990.3385380787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45990.3385380787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45990.3385380787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45990.3385380787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45990.3385380787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45990.3385380787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45990.3385380787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45990.3385380787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45990.3385380787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45990.3385380787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45990.3385380787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45990.3385380787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45990.3385380787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45990.3385380787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45990.3385380787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45990.3385380787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45990.3385380787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45990.3385380787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45990.3385380787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45990.3385380787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45990.3385380787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45990.3385380787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45990.3385380787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45990.3385380787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45990.3385380787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45990.3385380787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45990.3385380787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45990.3385380787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45990.3385380787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45990.3385380787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45990.3385380787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45990.3385380787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45990.3385380787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45990.3385380787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45990.3385380787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45990.3385380787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45990.3385380787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45990.3385380787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45990.3385380787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45990.3385380787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45990.3385380787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45990.3385380787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45990.3385380787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45990.3385380787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45990.3385380787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45990.3385380787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45990.3385380787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45990.3385380787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45990.3385380787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45990.3385380787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45990.3385380787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45990.3385380787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45990.3385380787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45990.3385380787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45990.3385380787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45990.3385380787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45990.3385380787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45990.3385380787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45990.3385380787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45990.3385380787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45990.3385380787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45990.3385380787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45990.3385380787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45990.3385380787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45990.3385380787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45990.3385380787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45990.3385380787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45990.3385380787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45990.3385380787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45990.3385380787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45990.3385380787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45990.3385380787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45990.3385380787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45990.3385380787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45990.3385380787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45990.3385380787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45990.3385380787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45990.3385380787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45990.3385380787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45990.3385380787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45990.3385380787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45990.3385380787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45990.3385380787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45990.3385380787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45990.3385380787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45990.3385380787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45990.3385380787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45990.3385380787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45990.3385380787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45990.3385380787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45990.3385380787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45990.3385380787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45990.3385380787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45990.3385380787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45990.3385380787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45990.3385380787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45990.3385380787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45990.3385380787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45990.3385380787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45990.3385380787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45990.3385380787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45990.3385380787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45990.3385380787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45990.3385380787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45990.3385380787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45990.3385380787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45990.3385380787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45990.3385380787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45990.3385380787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45990.3385380787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45990.3385380787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45990.3385380787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45990.3385380787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45990.3385380787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45990.3385380787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45990.3385380787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45990.3385380787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45990.3385380787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45990.3385380787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45990.3385380787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45990.3385380787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45990.3385380787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45990.3385380787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45990.3385380787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45990.3385380787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45990.3385380787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45990.3385380787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45990.3385380787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45990.3385380787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45990.3385380787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45990.3385380787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45990.3385380787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45990.3385380787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45990.3385380787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45990.3385380787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45990.3385380787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45990.3385380787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45990.3385380787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45990.3385380787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45990.3385380787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45990.3385380787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45990.3385380787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45990.3385380787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45990.3385380787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45990.3385380787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45990.3385380787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45990.3385380787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45990.3385380787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45990.3385380787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45990.3385380787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45990.3385380787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45990.3385380787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45990.3385380787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45990.3385380787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45990.3385380787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45990.3385380787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45990.3385380787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45990.3385380787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45990.3385380787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45990.3385380787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45990.3385380787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45990.3385380787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45990.3385380787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45990.3385380787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45990.3385380787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45990.3385380787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45990.3385380787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45990.3385380787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45990.3385380787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45990.3385380787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45990.3385380787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45990.3385380787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45990.3385380787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45990.3385380787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45990.3385380787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45990.3385380787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45990.3385380787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45990.3385380787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45990.3385380787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45990.3385380787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45990.3385380787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45990.3385380787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45990.3385380787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45990.3385380787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45990.3385380787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45990.3385380787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45990.3385380787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45990.3385380787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45990.3385380787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45990.3385380787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45990.3385380787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45990.3385380787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45990.3385380787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45990.3385380787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45990.3385380787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45990.3385380787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45990.3385380787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45990.3385380787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45990.3385380787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45990.3385380787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45990.3385380787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45990.3385380787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45990.3385380787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45990.3385380787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45990.3385380787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45990.3385380787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45990.3385380787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45990.3385380787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45990.3385380787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45990.3385380787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45990.3385380787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45990.3385380787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45990.3385380787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45990.3385380787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45990.3385380787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45990.3385380787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45990.3385380787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45990.3385380787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45990.3385380787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45990.3385380787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45990.3385380787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45990.3385380787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45990.3385380787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45990.3385380787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45990.3385380787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45990.3385380787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45990.3385380787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45990.3385380787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45990.3385380787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45990.3385380787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45990.3385380787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45990.3385380787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45990.3385380787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45990.3385380787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45990.3385380787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45990.3385380787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45990.3385380787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45990.3385380787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45990.3385380787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45990.3385380787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45990.3385380787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45990.3385380787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45990.3385380787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45990.3385380787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45990.3385380787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45990.3385380787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45990.3385380787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45990.3385380787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45990.3385380787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45990.3385380787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45990.3385380787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45990.3385380787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45990.3385380787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45990.3385380787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45990.3385380787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45990.3385380787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45990.3385380787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45990.3385380787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45990.3385380787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45990.3385380787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45990.3385380787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45990.3385380787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45990.3385380787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45990.3385380787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45990.3385380787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45990.3385380787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45990.3385380787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45990.3385380787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45990.3385380787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45990.3385380787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45990.3385380787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45990.3385380787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45990.3385380787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45990.3385380787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45990.3385380787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45990.3385380787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45990.3385380787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45990.3385380787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45990.3385380787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45990.3385380787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45990.3385380787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45990.3385380787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45990.3385380787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45990.3385380787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45990.3385380787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45990.3385380787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45990.3385380787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45990.3385380787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45990.3385380787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45990.3385380787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45990.3385380787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45990.3385380787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45990.3385380787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45990.3385380787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45990.3385380787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45990.3385380787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45990.3385380787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45990.3385380787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45990.3385380787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45990.3385380787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45990.3385380787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45990.3385380787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45990.3385380787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45990.3385380787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45990.3385380787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45990.3385380787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45990.3385380787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45990.3385380787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45990.3385380787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45990.3385380787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45990.3385380787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45990.3385380787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45990.3385380787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45990.3385380787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45990.3385380787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45990.3385380787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45990.3385380787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45990.3385380787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45990.3385380787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45990.3385380787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45990.3385380787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45990.3385380787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45990.3385380787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45990.3385380787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45990.3385380787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45990.3385380787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45990.3385380787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45990.3385380787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45990.3385380787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45990.3385380787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45990.3385380787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45990.3385380787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45990.3385380787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45990.3385380787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45990.3385380787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45990.3385380787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45990.3385380787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45990.3385380787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45990.3385380787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45990.3385380787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45990.3385380787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45990.3385380787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45990.3385380787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45990.3385380787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45990.3385380787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45990.3385380787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45990.3385380787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45990.3385380787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45990.3385380787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45990.3385380787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45990.3385380787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45990.3385380787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45990.3385380787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45990.3385380787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45990.3385380787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45990.3385380787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45990.3385380787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45990.3385380787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45990.3385380787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45990.3385380787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45990.3385380787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45990.3385380787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45990.3385380787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45990.3385380787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45990.3385380787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45990.3385380787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45990.3385380787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45990.3385380787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45990.3385380787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45990.3385380787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45990.3385380787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45990.3385380787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45990.3385380787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45990.3385380787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45990.3385380787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45990.3385380787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45990.3385380787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45990.3385380787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45990.3385380787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45990.3385380787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45990.3385380787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45990.3385380787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45990.3385380787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45990.3385380787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45990.3385380787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45990.3385380787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45990.3385380787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45990.3385380787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45990.3385380787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45990.3385380787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45990.3385380787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45990.3385380787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45990.3385380787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45990.3385380787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45990.3385380787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45990.3385380787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45990.3385380787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45990.3385380787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45990.3385380787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45990.3385380787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45990.3385380787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45990.3385380787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45990.3385380787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45990.3385380787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45990.3385380787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45990.3385380787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45990.3385380787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45990.3385380787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45990.3385380787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45990.3385380787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45990.3385380787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45990.3385380787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45990.3385380787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45990.3385380787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45990.3385380787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45990.3385380787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45990.3385380787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45990.3385380787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45990.3385380787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45990.3385380787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45990.3385380787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45990.3385380787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45990.3385380787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45990.3385380787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45990.3385380787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45990.3385380787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45990.3385380787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45990.3385380787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45990.3385380787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45990.3385380787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45990.3385380787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45990.3385380787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45990.3385380787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45990.3385380787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45990.3385380787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45990.3385380787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45990.3385380787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45990.3385380787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45990.3385380787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45990.3385380787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45990.3385380787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45990.3385380787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45990.3385380787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45990.3385380787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45990.3385380787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45990.3385380787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45990.3385380787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45990.3385380787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45990.3385380787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45990.3385380787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45990.3385380787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45990.3385380787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45990.3385380787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45990.3385380787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45990.3385380787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45990.3385380787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45990.3385380787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45990.3385380787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45990.3385380787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45990.3385380787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45990.3385380787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45990.3385380787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45990.3385380787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45990.3385380787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45990.3385380787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45990.3385380787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45990.3385380787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45990.3385380787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45990.3385380787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45990.3385380787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45990.3385380787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45990.3385380787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45990.3385380787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45990.3385380787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45990.3385380787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45990.3385380787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45990.3385380787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45990.3385380787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45990.3385380787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45990.3385380787</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A13" sqref="A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286.85782048610417</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8" ca="1" si="0">IFERROR(NOW()-F3,"")</f>
        <v>0.14687141203467036</v>
      </c>
      <c r="H3" s="92">
        <v>45989.810358796298</v>
      </c>
      <c r="I3" s="110" t="str">
        <f>IFERROR(VLOOKUP(D3,DB!A:F,6,0),"")</f>
        <v>SCECO</v>
      </c>
      <c r="J3" s="110" t="str">
        <f>IFERROR(VLOOKUP(D3,DB!A:G,7,0),"")</f>
        <v>Dead</v>
      </c>
      <c r="K3" s="94" t="s">
        <v>39201</v>
      </c>
      <c r="L3" s="88" t="str">
        <f>IFERROR(VLOOKUP(D3,DB!A:I,9,0),"")</f>
        <v>Latis</v>
      </c>
    </row>
    <row r="4" spans="1:16" ht="15" customHeight="1">
      <c r="A4" s="110" t="s">
        <v>39202</v>
      </c>
      <c r="B4" s="110" t="str">
        <f>IFERROR(VLOOKUP(D4,DB!A:K,11,0),"")</f>
        <v>R4</v>
      </c>
      <c r="C4" s="90">
        <v>2</v>
      </c>
      <c r="D4" s="88" t="s">
        <v>29388</v>
      </c>
      <c r="E4" s="91" t="s">
        <v>39106</v>
      </c>
      <c r="F4" s="92">
        <v>45990.275694444441</v>
      </c>
      <c r="G4" s="93">
        <f t="shared" ca="1" si="0"/>
        <v>6.2843634259479586E-2</v>
      </c>
      <c r="H4" s="92">
        <v>45990.084930555553</v>
      </c>
      <c r="I4" s="110" t="str">
        <f>IFERROR(VLOOKUP(D4,DB!A:F,6,0),"")</f>
        <v>SCECO</v>
      </c>
      <c r="J4" s="110" t="str">
        <f>IFERROR(VLOOKUP(D4,DB!A:G,7,0),"")</f>
        <v>Dead</v>
      </c>
      <c r="K4" s="94" t="s">
        <v>39203</v>
      </c>
      <c r="L4" s="88" t="str">
        <f>IFERROR(VLOOKUP(D4,DB!A:I,9,0),"")</f>
        <v>Latis</v>
      </c>
    </row>
    <row r="5" spans="1:16" ht="15" customHeight="1">
      <c r="A5" s="110"/>
      <c r="B5" s="110" t="str">
        <f>IFERROR(VLOOKUP(D5,DB!A:K,11,0),"")</f>
        <v/>
      </c>
      <c r="C5" s="90"/>
      <c r="D5" s="88"/>
      <c r="E5" s="91"/>
      <c r="F5" s="92"/>
      <c r="G5" s="93">
        <f t="shared" ca="1" si="0"/>
        <v>45990.3385380787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45990.3385380787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45990.3385380787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45990.3385380787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45990.3385380787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45990.3385380787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45990.3385380787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45990.3385380787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45990.3385380787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45990.3385380787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45990.3385380787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45990.3385380787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45990.3385380787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45990.3385380787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45990.3385380787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45990.3385380787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45990.3385380787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45990.3385380787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45990.3385380787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45990.3385380787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45990.3385380787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45990.3385380787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45990.3385380787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45990.3385380787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45990.3385380787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45990.3385380787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45990.3385380787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45990.3385380787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45990.3385380787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45990.3385380787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45990.3385380787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45990.3385380787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45990.3385380787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45990.3385380787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45990.3385380787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45990.3385380787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45990.3385380787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45990.3385380787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45990.3385380787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45990.3385380787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45990.3385380787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45990.3385380787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45990.3385380787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45990.3385380787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45990.3385380787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45990.3385380787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45990.3385380787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45990.3385380787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45990.3385380787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45990.3385380787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45990.3385380787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45990.3385380787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45990.3385380787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45990.3385380787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ref="G59:G122" ca="1" si="1">IFERROR(NOW()-F59,"")</f>
        <v>45990.3385380787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45990.3385380787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45990.3385380787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45990.3385380787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45990.3385380787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45990.3385380787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45990.3385380787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45990.3385380787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45990.3385380787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45990.3385380787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45990.3385380787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45990.3385380787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45990.3385380787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45990.3385380787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45990.3385380787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45990.3385380787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45990.3385380787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45990.3385380787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45990.3385380787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45990.3385380787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45990.3385380787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45990.3385380787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45990.3385380787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45990.3385380787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45990.3385380787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45990.3385380787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45990.3385380787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45990.3385380787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45990.3385380787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45990.3385380787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45990.3385380787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45990.3385380787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45990.3385380787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45990.3385380787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45990.3385380787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45990.3385380787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45990.3385380787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45990.3385380787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45990.3385380787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45990.3385380787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45990.3385380787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45990.3385380787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45990.3385380787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45990.3385380787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45990.3385380787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45990.3385380787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45990.3385380787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45990.3385380787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45990.3385380787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45990.3385380787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45990.3385380787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45990.3385380787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45990.3385380787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45990.3385380787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45990.3385380787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45990.3385380787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45990.3385380787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45990.3385380787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45990.3385380787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45990.3385380787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45990.3385380787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45990.3385380787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45990.3385380787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45990.3385380787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ref="G123:G186" ca="1" si="2">IFERROR(NOW()-F123,"")</f>
        <v>45990.3385380787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45990.3385380787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45990.3385380787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45990.3385380787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45990.3385380787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45990.3385380787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45990.3385380787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45990.3385380787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45990.3385380787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45990.3385380787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45990.3385380787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45990.3385380787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45990.3385380787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45990.3385380787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45990.3385380787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45990.3385380787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45990.3385380787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45990.3385380787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45990.3385380787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45990.3385380787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45990.3385380787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45990.3385380787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45990.3385380787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45990.3385380787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45990.3385380787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45990.3385380787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45990.3385380787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45990.3385380787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45990.3385380787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45990.3385380787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45990.3385380787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45990.3385380787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45990.3385380787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45990.3385380787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45990.3385380787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45990.3385380787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45990.3385380787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45990.3385380787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45990.3385380787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45990.3385380787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45990.3385380787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45990.3385380787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45990.3385380787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45990.3385380787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45990.3385380787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45990.3385380787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45990.3385380787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45990.3385380787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45990.3385380787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45990.3385380787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45990.3385380787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45990.3385380787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45990.3385380787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45990.3385380787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45990.3385380787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45990.3385380787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45990.3385380787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45990.3385380787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45990.3385380787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45990.3385380787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45990.3385380787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45990.3385380787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45990.3385380787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45990.3385380787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ref="G187:G250" ca="1" si="3">IFERROR(NOW()-F187,"")</f>
        <v>45990.3385380787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45990.3385380787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45990.3385380787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45990.3385380787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45990.3385380787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45990.3385380787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45990.3385380787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45990.3385380787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45990.3385380787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45990.3385380787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45990.3385380787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45990.3385380787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45990.3385380787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45990.3385380787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45990.3385380787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45990.3385380787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45990.3385380787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45990.3385380787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45990.3385380787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45990.3385380787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45990.3385380787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45990.3385380787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45990.3385380787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45990.3385380787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45990.3385380787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45990.3385380787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45990.3385380787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45990.3385380787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45990.3385380787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45990.3385380787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45990.3385380787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45990.3385380787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45990.3385380787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45990.3385380787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45990.3385380787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45990.3385380787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45990.3385380787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45990.3385380787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45990.3385380787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45990.3385380787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45990.3385380787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45990.3385380787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45990.3385380787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45990.3385380787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45990.3385380787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45990.3385380787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45990.3385380787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45990.3385380787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45990.3385380787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45990.3385380787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45990.3385380787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45990.3385380787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45990.3385380787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45990.3385380787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45990.3385380787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45990.3385380787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45990.3385380787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45990.3385380787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45990.3385380787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45990.3385380787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45990.3385380787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45990.3385380787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45990.3385380787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45990.3385380787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ref="G251:G296" ca="1" si="4">IFERROR(NOW()-F251,"")</f>
        <v>45990.3385380787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45990.3385380787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45990.3385380787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45990.3385380787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45990.3385380787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45990.3385380787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45990.3385380787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45990.3385380787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45990.3385380787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45990.3385380787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45990.3385380787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45990.3385380787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45990.3385380787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45990.3385380787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45990.3385380787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45990.3385380787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45990.3385380787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45990.3385380787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45990.3385380787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45990.3385380787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45990.3385380787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45990.3385380787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45990.3385380787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45990.3385380787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45990.3385380787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45990.3385380787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45990.3385380787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45990.3385380787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45990.3385380787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45990.3385380787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45990.3385380787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45990.3385380787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45990.3385380787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45990.3385380787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45990.3385380787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45990.3385380787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45990.3385380787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45990.3385380787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45990.3385380787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45990.3385380787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45990.3385380787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45990.3385380787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45990.3385380787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45990.3385380787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45990.3385380787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45990.3385380787</v>
      </c>
      <c r="H296" s="92"/>
      <c r="I296" s="110" t="str">
        <f>IFERROR(VLOOKUP(D296,DB!A:F,6,0),"")</f>
        <v/>
      </c>
      <c r="J296" s="110" t="str">
        <f>IFERROR(VLOOKUP(D296,DB!A:G,7,0),"")</f>
        <v/>
      </c>
      <c r="K296" s="94"/>
      <c r="L296" s="88" t="str">
        <f>IFERROR(VLOOKUP(D296,DB!A:I,9,0),"")</f>
        <v/>
      </c>
    </row>
  </sheetData>
  <dataValidations count="2">
    <dataValidation allowBlank="1" showInputMessage="1" showErrorMessage="1" sqref="E1" xr:uid="{A4F81451-56CC-4543-9497-104C4E44EE4B}"/>
    <dataValidation type="list" allowBlank="1" showInputMessage="1" showErrorMessage="1" sqref="E2:E29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98.506477893512056</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39109</v>
      </c>
      <c r="F3" s="38">
        <v>45926.188877314817</v>
      </c>
      <c r="G3" s="105">
        <f t="shared" ref="G3" ca="1" si="0">IFERROR(NOW()-F3,"")</f>
        <v>64.14966076388373</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39109</v>
      </c>
      <c r="F4" s="107">
        <v>45948.661111111112</v>
      </c>
      <c r="G4" s="108">
        <f t="shared" ref="G4" ca="1" si="1">IFERROR(NOW()-F4,"")</f>
        <v>41.677426967587962</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8.9652394675867981</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45989.951909722222</v>
      </c>
      <c r="G6" s="138">
        <f ca="1">IFERROR(NOW()-F6,"")</f>
        <v>0.38662835647846805</v>
      </c>
      <c r="H6" s="38">
        <v>45989.971354166664</v>
      </c>
      <c r="I6" s="37" t="str">
        <f>IFERROR(VLOOKUP(D6,DB!A:F,6,0),"")</f>
        <v>SCECO</v>
      </c>
      <c r="J6" s="37" t="str">
        <f>IFERROR(VLOOKUP(D6,DB!A:G,7,0),"")</f>
        <v>Dead</v>
      </c>
      <c r="K6" s="37" t="s">
        <v>39213</v>
      </c>
      <c r="L6" s="37" t="str">
        <f>IFERROR(VLOOKUP(D6,DB!A:I,9,0),"")</f>
        <v>Latis</v>
      </c>
    </row>
    <row r="7" spans="1:13">
      <c r="A7" s="37" t="s">
        <v>39214</v>
      </c>
      <c r="B7" s="37" t="str">
        <f>IFERROR(VLOOKUP(D7,DB!A:K,11,0),"")</f>
        <v>R5</v>
      </c>
      <c r="C7" s="37">
        <v>1</v>
      </c>
      <c r="D7" s="106" t="s">
        <v>32573</v>
      </c>
      <c r="E7" s="37" t="s">
        <v>39106</v>
      </c>
      <c r="F7" s="38">
        <v>45990.301817129628</v>
      </c>
      <c r="G7" s="138">
        <f ca="1">IFERROR(NOW()-F7,"")</f>
        <v>3.6720949072332587E-2</v>
      </c>
      <c r="H7" s="38">
        <v>45990.282372685186</v>
      </c>
      <c r="I7" s="37" t="str">
        <f>IFERROR(VLOOKUP(D7,DB!A:F,6,0),"")</f>
        <v>SCECO</v>
      </c>
      <c r="J7" s="37" t="str">
        <f>IFERROR(VLOOKUP(D7,DB!A:G,7,0),"")</f>
        <v>Dead</v>
      </c>
      <c r="K7" s="37" t="s">
        <v>39215</v>
      </c>
      <c r="L7" s="37" t="str">
        <f>IFERROR(VLOOKUP(D7,DB!A:I,9,0),"")</f>
        <v>Latis</v>
      </c>
    </row>
    <row r="8" spans="1:13">
      <c r="A8" s="37"/>
      <c r="B8" s="37" t="str">
        <f>IFERROR(VLOOKUP(D8,DB!A:K,11,0),"")</f>
        <v/>
      </c>
      <c r="C8" s="37"/>
      <c r="D8" s="106"/>
      <c r="E8" s="37"/>
      <c r="F8" s="38"/>
      <c r="G8" s="138">
        <f ca="1">IFERROR(NOW()-F8,"")</f>
        <v>45990.3385380787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45990.3385380787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45990.3385380787</v>
      </c>
      <c r="H10" s="38"/>
      <c r="I10" s="37" t="str">
        <f>IFERROR(VLOOKUP(D10,DB!A:F,6,0),"")</f>
        <v/>
      </c>
      <c r="J10" s="37" t="str">
        <f>IFERROR(VLOOKUP(D10,DB!A:G,7,0),"")</f>
        <v/>
      </c>
      <c r="K10" s="37"/>
      <c r="L10" s="37" t="str">
        <f>IFERROR(VLOOKUP(D10,DB!A:I,9,0),"")</f>
        <v/>
      </c>
    </row>
    <row r="11" spans="1:13" ht="15.75">
      <c r="A11" s="37"/>
      <c r="B11" s="37" t="str">
        <f>IFERROR(VLOOKUP(D11,DB!A:K,11,0),"")</f>
        <v/>
      </c>
      <c r="C11" s="37"/>
      <c r="D11" s="153"/>
      <c r="E11" s="37"/>
      <c r="F11" s="38"/>
      <c r="G11" s="138">
        <f ca="1">IFERROR(NOW()-F11,"")</f>
        <v>45990.3385380787</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45990.3385380787</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45990.3385380787</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45990.3385380787</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45990.3385380787</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45990.3385380787</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45990.3385380787</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45990.3385380787</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45990.3385380787</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45990.3385380787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45990.3385380787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45990.3385380787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45990.3385380787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45990.3385380787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45990.3385380787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45990.3385380787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45990.3385380787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45990.3385380787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45990.3385380787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45990.3385380787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45990.3385380787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45990.3385380787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45990.3385380787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45990.3385380787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45990.3385380787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45990.3385380787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45990.3385380787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45990.3385380787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45990.3385380787</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45990.3385380787</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45990.3385380787</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45990.3385380787</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45990.3385380787</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45990.3385380787</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45990.3385380787</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45990.3385380787</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45990.3385380787</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45990.3385380787</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45990.3385380787</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45990.3385380787</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45990.3385380787</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45990.3385380787</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45990.3385380787</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45990.3385380787</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45990.3385380787</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45990.3385380787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45990.3385380787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45990.3385380787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45990.3385380787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45990.3385380787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45990.3385380787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45990.3385380787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45990.3385380787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45990.3385380787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45990.3385380787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45990.3385380787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45990.3385380787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45990.3385380787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45990.3385380787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45990.3385380787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45990.3385380787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45990.3385380787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45990.3385380787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45990.3385380787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45990.3385380787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45990.3385380787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45990.3385380787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45990.3385380787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45990.3385380787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45990.3385380787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45990.3385380787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45990.3385380787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45990.3385380787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45990.3385380787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45990.3385380787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45990.3385380787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45990.3385380787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45990.3385380787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45990.3385380787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45990.3385380787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45990.3385380787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45990.3385380787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45990.3385380787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45990.3385380787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45990.3385380787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45990.3385380787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45990.3385380787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45990.3385380787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45990.3385380787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45990.3385380787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45990.3385380787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45990.3385380787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45990.3385380787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45990.3385380787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45990.3385380787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45990.3385380787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45990.3385380787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45990.3385380787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45990.3385380787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45990.3385380787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45990.3385380787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45990.3385380787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45990.3385380787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45990.3385380787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45990.3385380787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45990.3385380787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45990.3385380787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45990.3385380787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45990.3385380787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45990.3385380787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45990.3385380787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45990.3385380787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45990.3385380787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45990.3385380787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45990.3385380787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45990.3385380787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45990.3385380787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45990.3385380787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45990.3385380787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45990.3385380787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45990.3385380787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45990.3385380787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45990.3385380787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45990.3385380787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45990.3385380787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45990.3385380787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45990.3385380787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45990.3385380787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45990.3385380787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45990.3385380787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45990.3385380787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45990.3385380787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45990.3385380787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45990.3385380787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45990.3385380787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45990.3385380787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45990.3385380787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45990.3385380787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45990.3385380787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45990.3385380787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45990.3385380787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45990.3385380787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45990.3385380787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45990.3385380787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45990.3385380787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45990.3385380787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45990.3385380787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45990.3385380787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45990.3385380787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45990.3385380787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45990.3385380787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45990.3385380787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45990.3385380787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45990.3385380787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45990.3385380787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45990.3385380787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45990.3385380787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45990.3385380787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45990.3385380787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45990.3385380787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45990.3385380787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45990.3385380787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45990.3385380787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45990.3385380787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45990.3385380787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45990.3385380787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45990.3385380787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45990.3385380787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45990.3385380787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45990.3385380787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45990.3385380787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45990.3385380787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45990.3385380787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45990.3385380787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45990.3385380787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45990.3385380787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45990.3385380787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45990.3385380787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45990.3385380787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45990.3385380787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45990.3385380787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45990.3385380787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45990.3385380787</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45990.3385380787</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45990.3385380787</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45990.3385380787</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45990.3385380787</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45990.3385380787</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45990.3385380787</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45990.3385380787</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45990.3385380787</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45990.3385380787</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45990.3385380787</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45990.3385380787</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45990.3385380787</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45990.3385380787</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45990.3385380787</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45990.3385380787</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45990.3385380787</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45990.3385380787</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45990.3385380787</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45990.3385380787</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45990.3385380787</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45990.3385380787</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45990.3385380787</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45990.3385380787</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45990.3385380787</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45990.3385380787</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45990.3385380787</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45990.3385380787</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45990.3385380787</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45990.3385380787</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45990.3385380787</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45990.3385380787</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45990.3385380787</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45990.3385380787</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45990.3385380787</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45990.3385380787</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45990.3385380787</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45990.3385380787</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45990.3385380787</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45990.3385380787</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45990.3385380787</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45990.3385380787</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45990.3385380787</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45990.3385380787</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45990.3385380787</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45990.3385380787</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45990.3385380787</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45990.3385380787</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45990.3385380787</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45990.3385380787</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45990.3385380787</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45990.3385380787</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45990.3385380787</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45990.3385380787</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45990.3385380787</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45990.3385380787</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45990.3385380787</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45990.3385380787</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45990.3385380787</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45990.3385380787</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45990.3385380787</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45990.3385380787</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45990.3385380787</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45990.3385380787</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45990.3385380787</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45990.3385380787</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45990.3385380787</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45990.3385380787</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45990.3385380787</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45990.3385380787</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45990.3385380787</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45990.3385380787</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45990.3385380787</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45990.3385380787</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45990.3385380787</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45990.3385380787</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45990.3385380787</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45990.3385380787</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45990.3385380787</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45990.3385380787</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45990.3385380787</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45990.3385380787</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45990.3385380787</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45990.3385380787</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45990.3385380787</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45990.3385380787</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45990.3385380787</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45990.3385380787</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45990.3385380787</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45990.3385380787</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45990.3385380787</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45990.3385380787</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45990.3385380787</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45990.3385380787</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45990.3385380787</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45990.3385380787</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45990.3385380787</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45990.3385380787</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45990.3385380787</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45990.3385380787</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45990.3385380787</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45990.3385380787</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45990.3385380787</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45990.3385380787</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45990.3385380787</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45990.3385380787</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45990.3385380787</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45990.3385380787</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45990.3385380787</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45990.3385380787</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45990.3385380787</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45990.3385380787</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45990.3385380787</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45990.3385380787</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45990.3385380787</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45990.3385380787</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45990.3385380787</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45990.3385380787</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45990.3385380787</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45990.3385380787</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45990.3385380787</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45990.3385380787</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45990.3385380787</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45990.3385380787</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45990.3385380787</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45990.3385380787</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45990.3385380787</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45990.3385380787</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45990.3385380787</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45990.3385380787</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45990.3385380787</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45990.3385380787</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45990.3385380787</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45990.3385380787</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45990.3385380787</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45990.3385380787</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45990.3385380787</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45990.3385380787</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45990.3385380787</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45990.3385380787</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45990.3385380787</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45990.3385380787</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45990.3385380787</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45990.3385380787</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45990.3385380787</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45990.3385380787</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45990.3385380787</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45990.3385380787</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45990.3385380787</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45990.3385380787</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45990.3385380787</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45990.3385380787</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45990.3385380787</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45990.3385380787</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45990.3385380787</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45990.3385380787</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45990.3385380787</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45990.3385380787</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45990.3385380787</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45990.3385380787</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45990.3385380787</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45990.3385380787</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45990.3385380787</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45990.3385380787</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45990.3385380787</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45990.3385380787</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45990.3385380787</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45990.3385380787</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45990.3385380787</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45990.3385380787</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45990.3385380787</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45990.3385380787</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45990.3385380787</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45990.3385380787</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45990.3385380787</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45990.3385380787</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45990.3385380787</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45990.3385380787</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45990.3385380787</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45990.3385380787</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45990.3385380787</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45990.3385380787</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45990.3385380787</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45990.3385380787</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45990.3385380787</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45990.3385380787</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45990.3385380787</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45990.3385380787</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45990.3385380787</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45990.3385380787</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45990.3385380787</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45990.3385380787</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45990.3385380787</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45990.3385380787</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45990.3385380787</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45990.3385380787</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45990.3385380787</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45990.3385380787</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45990.3385380787</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45990.3385380787</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45990.3385380787</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45990.3385380787</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45990.3385380787</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45990.3385380787</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45990.3385380787</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45990.3385380787</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45990.3385380787</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45990.3385380787</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45990.3385380787</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45990.3385380787</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45990.3385380787</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45990.3385380787</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45990.3385380787</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45990.3385380787</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45990.3385380787</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45990.3385380787</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45990.3385380787</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45990.3385380787</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45990.3385380787</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45990.3385380787</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45990.3385380787</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45990.3385380787</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45990.3385380787</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45990.3385380787</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45990.3385380787</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45990.3385380787</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45990.3385380787</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45990.3385380787</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45990.3385380787</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45990.3385380787</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45990.3385380787</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45990.3385380787</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45990.3385380787</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45990.3385380787</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45990.3385380787</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45990.3385380787</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45990.3385380787</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45990.3385380787</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45990.3385380787</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45990.3385380787</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45990.3385380787</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45990.3385380787</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45990.3385380787</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45990.3385380787</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45990.3385380787</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45990.3385380787</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45990.3385380787</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45990.3385380787</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45990.3385380787</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45990.3385380787</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45990.3385380787</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45990.3385380787</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45990.3385380787</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45990.3385380787</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45990.3385380787</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45990.3385380787</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45990.3385380787</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45990.3385380787</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45990.3385380787</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45990.3385380787</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45990.3385380787</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45990.3385380787</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45990.3385380787</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45990.3385380787</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45990.3385380787</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45990.3385380787</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45990.3385380787</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45990.3385380787</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45990.3385380787</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45990.3385380787</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45990.3385380787</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45990.3385380787</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45990.3385380787</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45990.3385380787</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45990.3385380787</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45990.3385380787</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45990.3385380787</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45990.3385380787</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45990.3385380787</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45990.3385380787</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45990.3385380787</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45990.3385380787</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45990.3385380787</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45990.3385380787</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45990.3385380787</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45990.3385380787</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45990.3385380787</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45990.3385380787</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45990.3385380787</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45990.3385380787</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45990.3385380787</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45990.3385380787</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45990.3385380787</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45990.3385380787</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45990.3385380787</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45990.3385380787</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45990.3385380787</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45990.3385380787</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45990.3385380787</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45990.3385380787</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45990.3385380787</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45990.3385380787</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45990.3385380787</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45990.3385380787</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45990.3385380787</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45990.3385380787</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45990.3385380787</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45990.3385380787</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45990.3385380787</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45990.3385380787</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45990.3385380787</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45990.3385380787</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45990.3385380787</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45990.3385380787</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45990.3385380787</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45990.3385380787</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45990.3385380787</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45990.3385380787</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45990.3385380787</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45990.3385380787</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45990.3385380787</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45990.3385380787</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45990.3385380787</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45990.3385380787</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45990.3385380787</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45990.3385380787</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45990.3385380787</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45990.3385380787</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45990.3385380787</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45990.3385380787</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45990.3385380787</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45990.3385380787</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45990.3385380787</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45990.3385380787</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45990.3385380787</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45990.3385380787</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45990.3385380787</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45990.3385380787</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2025-11-29T05:08:55Z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