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299" documentId="120_S{2AC9BD13-BADA-5192-A53E-5A8FF88502F6}" xr6:coauthVersionLast="47" xr6:coauthVersionMax="47" xr10:uidLastSave="{53A4CDC0-D462-4151-8580-3478EF12EC61}"/>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3" i="4"/>
  <c r="L54" i="4"/>
  <c r="L55" i="4"/>
  <c r="L56" i="4"/>
  <c r="J53" i="4"/>
  <c r="J54" i="4"/>
  <c r="J55" i="4"/>
  <c r="J56" i="4"/>
  <c r="I53" i="4"/>
  <c r="I54" i="4"/>
  <c r="I55" i="4"/>
  <c r="I56" i="4"/>
  <c r="B53" i="4"/>
  <c r="B54" i="4"/>
  <c r="B55" i="4"/>
  <c r="B5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L50" i="4"/>
  <c r="L51" i="4"/>
  <c r="L52" i="4"/>
  <c r="J50" i="4"/>
  <c r="J51" i="4"/>
  <c r="J52" i="4"/>
  <c r="I50" i="4"/>
  <c r="I51" i="4"/>
  <c r="I52" i="4"/>
  <c r="B50" i="4"/>
  <c r="B51" i="4"/>
  <c r="B52" i="4"/>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5" i="9"/>
  <c r="B6" i="9"/>
  <c r="B7" i="9"/>
  <c r="B8" i="9"/>
  <c r="B9" i="9"/>
  <c r="B10" i="9"/>
  <c r="B11" i="9"/>
  <c r="B12" i="9"/>
  <c r="B13" i="9"/>
  <c r="B14" i="9"/>
  <c r="B15" i="9"/>
  <c r="B16" i="9"/>
  <c r="B17" i="9"/>
  <c r="B18" i="9"/>
  <c r="B19" i="9"/>
  <c r="B20" i="9"/>
  <c r="B21" i="9"/>
  <c r="B22" i="9"/>
  <c r="B23" i="9"/>
  <c r="B24" i="9"/>
  <c r="G5" i="9"/>
  <c r="G6" i="9"/>
  <c r="G7" i="9"/>
  <c r="G8" i="9"/>
  <c r="G9" i="9"/>
  <c r="G10" i="9"/>
  <c r="G11" i="9"/>
  <c r="G12" i="9"/>
  <c r="G13" i="9"/>
  <c r="G14" i="9"/>
  <c r="G15" i="9"/>
  <c r="G16" i="9"/>
  <c r="G17" i="9"/>
  <c r="G18" i="9"/>
  <c r="G19" i="9"/>
  <c r="G20" i="9"/>
  <c r="G21" i="9"/>
  <c r="G22" i="9"/>
  <c r="G23" i="9"/>
  <c r="G24" i="9"/>
  <c r="I5" i="9"/>
  <c r="I6" i="9"/>
  <c r="I7" i="9"/>
  <c r="I8" i="9"/>
  <c r="I9" i="9"/>
  <c r="I10" i="9"/>
  <c r="I11" i="9"/>
  <c r="I12" i="9"/>
  <c r="I13" i="9"/>
  <c r="I14" i="9"/>
  <c r="I15" i="9"/>
  <c r="I16" i="9"/>
  <c r="I17" i="9"/>
  <c r="I18" i="9"/>
  <c r="I19" i="9"/>
  <c r="I20" i="9"/>
  <c r="I21" i="9"/>
  <c r="I22" i="9"/>
  <c r="I23" i="9"/>
  <c r="I24" i="9"/>
  <c r="L5" i="9"/>
  <c r="L6" i="9"/>
  <c r="L7" i="9"/>
  <c r="L8" i="9"/>
  <c r="L9" i="9"/>
  <c r="L10" i="9"/>
  <c r="L11" i="9"/>
  <c r="L12" i="9"/>
  <c r="L13" i="9"/>
  <c r="L14" i="9"/>
  <c r="L15" i="9"/>
  <c r="L16" i="9"/>
  <c r="L17" i="9"/>
  <c r="L18" i="9"/>
  <c r="L19" i="9"/>
  <c r="L20" i="9"/>
  <c r="L21" i="9"/>
  <c r="L22" i="9"/>
  <c r="L23" i="9"/>
  <c r="L24" i="9"/>
  <c r="J5" i="9"/>
  <c r="J6" i="9"/>
  <c r="J7" i="9"/>
  <c r="J8" i="9"/>
  <c r="J9" i="9"/>
  <c r="J10" i="9"/>
  <c r="J11" i="9"/>
  <c r="J12" i="9"/>
  <c r="J13" i="9"/>
  <c r="J14" i="9"/>
  <c r="J15" i="9"/>
  <c r="J16" i="9"/>
  <c r="J17" i="9"/>
  <c r="J18" i="9"/>
  <c r="J19" i="9"/>
  <c r="J20" i="9"/>
  <c r="J21" i="9"/>
  <c r="J22" i="9"/>
  <c r="J23" i="9"/>
  <c r="J24" i="9"/>
  <c r="L2" i="9"/>
  <c r="L3" i="9"/>
  <c r="L4" i="9"/>
  <c r="J2" i="9"/>
  <c r="J3" i="9"/>
  <c r="J4" i="9"/>
  <c r="I2" i="9"/>
  <c r="I3" i="9"/>
  <c r="I4" i="9"/>
  <c r="B2" i="9"/>
  <c r="B3" i="9"/>
  <c r="B4" i="9"/>
  <c r="G2" i="9"/>
  <c r="G3" i="9"/>
  <c r="G4"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<sst xmlns="http://schemas.openxmlformats.org/spreadsheetml/2006/main" count="180275" uniqueCount="39119">
  <si>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</si>
  <si>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</si>
  <si>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</si>
  <si>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</si>
  <si>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</si>
  <si>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</si>
  <si>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</si>
  <si>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</si>
  <si>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</si>
  <si>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</si>
  <si>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</si>
  <si>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</si>
  <si>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</si>
  <si>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</si>
  <si>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</si>
  <si>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</si>
  <si>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</si>
  <si>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</si>
  <si>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</si>
  <si>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</si>
  <si>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</si>
  <si>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</si>
  <si>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</si>
  <si>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</si>
  <si>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</si>
  <si>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</si>
  <si>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</si>
  <si>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</si>
  <si>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</si>
  <si>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</si>
  <si>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</si>
  <si>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</si>
  <si>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</si>
  <si>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</si>
  <si>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</si>
  <si>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</si>
  <si>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</si>
  <si>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</si>
  <si>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</si>
  <si>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</si>
  <si>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</si>
  <si>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</si>
  <si>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</si>
  <si>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</si>
  <si>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</si>
  <si>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</si>
  <si>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</si>
  <si>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</si>
  <si>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</si>
  <si>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</si>
  <si>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</si>
  <si>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</si>
  <si>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</si>
  <si>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</si>
  <si>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</si>
  <si>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</si>
  <si>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</si>
  <si>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</si>
  <si>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</si>
  <si>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</si>
  <si>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</si>
  <si>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</si>
  <si>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</si>
  <si>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</si>
  <si>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</si>
  <si>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</si>
  <si>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</si>
  <si>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</si>
  <si>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</si>
  <si>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</si>
  <si>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</si>
  <si>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</si>
  <si>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</si>
  <si>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</si>
  <si>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</si>
  <si>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</si>
  <si>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</si>
  <si>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</si>
  <si>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</si>
  <si>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</si>
  <si>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</si>
  <si>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</si>
  <si>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</si>
  <si>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</si>
  <si>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</si>
  <si>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</si>
  <si>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</si>
  <si>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</si>
  <si>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</si>
  <si>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</si>
  <si>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</si>
  <si>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</si>
  <si>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</si>
  <si>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</si>
  <si>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</si>
  <si>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</si>
  <si>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</si>
  <si>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</si>
  <si>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</si>
  <si>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</si>
  <si>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</si>
  <si>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</si>
  <si>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</si>
  <si>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</si>
  <si>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</si>
  <si>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</si>
  <si>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</si>
  <si>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</si>
  <si>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</si>
  <si>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</si>
  <si>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</si>
  <si>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</si>
  <si>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</si>
  <si>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</si>
  <si>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</si>
  <si>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</si>
  <si>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</si>
  <si>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</si>
  <si>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</si>
  <si>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</si>
  <si>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</si>
  <si>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</si>
  <si>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</si>
  <si>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</si>
  <si>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</si>
  <si>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</si>
  <si>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</si>
  <si>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</si>
  <si>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</si>
  <si>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</si>
  <si>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</si>
  <si>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</si>
  <si>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</si>
  <si>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</si>
  <si>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</si>
  <si>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</si>
  <si>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</si>
  <si>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</si>
  <si>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</si>
  <si>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</si>
  <si>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</si>
  <si>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</si>
  <si>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</si>
  <si>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</si>
  <si>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</si>
  <si>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</si>
  <si>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</si>
  <si>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</si>
  <si>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</si>
  <si>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</si>
  <si>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</si>
  <si>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</si>
  <si>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</si>
  <si>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</si>
  <si>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</si>
  <si>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</si>
  <si>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</si>
  <si>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</si>
  <si>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</si>
  <si>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</si>
  <si>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</si>
  <si>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</si>
  <si>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</si>
  <si>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</si>
  <si>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</si>
  <si>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</si>
  <si>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</si>
  <si>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</si>
  <si>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</si>
  <si>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</si>
  <si>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</si>
  <si>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</si>
  <si>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</si>
  <si>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</si>
  <si>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</si>
  <si>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</si>
  <si>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</si>
  <si>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</si>
  <si>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</si>
  <si>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</si>
  <si>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</si>
  <si>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</si>
  <si>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</si>
  <si>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</si>
  <si>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</si>
  <si>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</si>
  <si>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</si>
  <si>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</si>
  <si>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</si>
  <si>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</si>
  <si>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</si>
  <si>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</si>
  <si>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</si>
  <si>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</si>
  <si>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</si>
  <si>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</si>
  <si>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</si>
  <si>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</si>
  <si>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</si>
  <si>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</si>
  <si>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</si>
  <si>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</si>
  <si>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</si>
  <si>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</si>
  <si>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</si>
  <si>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</si>
  <si>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</si>
  <si>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</si>
  <si>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</si>
  <si>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</si>
  <si>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</si>
  <si>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</si>
  <si>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</si>
  <si>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</si>
  <si>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</si>
  <si>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</si>
  <si>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</si>
  <si>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</si>
  <si>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</si>
  <si>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</si>
  <si>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</si>
  <si>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</si>
  <si>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</si>
  <si>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</si>
  <si>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</si>
  <si>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</si>
  <si>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</si>
  <si>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</si>
  <si>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</si>
  <si>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</si>
  <si>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</si>
  <si>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</si>
  <si>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</si>
  <si>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</si>
  <si>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</si>
  <si>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</si>
  <si>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</si>
  <si>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</si>
  <si>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</si>
  <si>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</si>
  <si>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</si>
  <si>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</si>
  <si>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</si>
  <si>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</si>
  <si>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</si>
  <si>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</si>
  <si>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</si>
  <si>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</si>
  <si>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</si>
  <si>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</si>
  <si>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</si>
  <si>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</si>
  <si>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</si>
  <si>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</si>
  <si>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</si>
  <si>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</si>
  <si>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</si>
  <si>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</si>
  <si>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</si>
  <si>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</si>
  <si>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</si>
  <si>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</si>
  <si>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</si>
  <si>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</si>
  <si>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</si>
  <si>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</si>
  <si>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</si>
  <si>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</si>
  <si>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</si>
  <si>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</si>
  <si>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</si>
  <si>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</si>
  <si>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</si>
  <si>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</si>
  <si>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</si>
  <si>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</si>
  <si>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</si>
  <si>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</si>
  <si>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</si>
  <si>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</si>
  <si>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</si>
  <si>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</si>
  <si>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</si>
  <si>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</si>
  <si>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</si>
  <si>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</si>
  <si>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</si>
  <si>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</si>
  <si>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</si>
  <si>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</si>
  <si>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</si>
  <si>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</si>
  <si>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</si>
  <si>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</si>
  <si>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</si>
  <si>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</si>
  <si>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</si>
  <si>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</si>
  <si>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</si>
  <si>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</si>
  <si>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</si>
  <si>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</si>
  <si>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</si>
  <si>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</si>
  <si>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</si>
  <si>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</si>
  <si>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</si>
  <si>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</si>
  <si>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</si>
  <si>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</si>
  <si>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</si>
  <si>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</si>
  <si>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</si>
  <si>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</si>
  <si>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</si>
  <si>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</si>
  <si>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</si>
  <si>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</si>
  <si>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</si>
  <si>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</si>
  <si>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</si>
  <si>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</si>
  <si>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</si>
  <si>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</si>
  <si>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</si>
  <si>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</si>
  <si>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</si>
  <si>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</si>
  <si>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</si>
  <si>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</si>
  <si>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</si>
  <si>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</si>
  <si>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</si>
  <si>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</si>
  <si>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</si>
  <si>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</si>
  <si>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</si>
  <si>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</si>
  <si>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</si>
  <si>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</si>
  <si>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</si>
  <si>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</si>
  <si>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</si>
  <si>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</si>
  <si>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</si>
  <si>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</si>
  <si>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</si>
  <si>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</si>
  <si>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</si>
  <si>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</si>
  <si>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</si>
  <si>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</si>
  <si>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</si>
  <si>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</si>
  <si>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</si>
  <si>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</si>
  <si>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</si>
  <si>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</si>
  <si>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</si>
  <si>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</si>
  <si>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</si>
  <si>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</si>
  <si>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</si>
  <si>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</si>
  <si>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</si>
  <si>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</si>
  <si>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</si>
  <si>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</si>
  <si>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</si>
  <si>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</si>
  <si>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</si>
  <si>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</si>
  <si>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</si>
  <si>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</si>
  <si>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</si>
  <si>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</si>
  <si>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</si>
  <si>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</si>
  <si>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</si>
  <si>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</si>
  <si>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</si>
  <si>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</si>
  <si>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</si>
  <si>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</si>
  <si>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</si>
  <si>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</si>
  <si>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</si>
  <si>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</si>
  <si>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</si>
  <si>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</si>
  <si>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</si>
  <si>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</si>
  <si>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</si>
  <si>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</si>
  <si>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</si>
  <si>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</si>
  <si>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</si>
  <si>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</si>
  <si>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</si>
  <si>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</si>
  <si>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</si>
  <si>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</si>
  <si>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</si>
  <si>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</si>
  <si>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</si>
  <si>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</si>
  <si>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</si>
  <si>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</si>
  <si>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</si>
  <si>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</si>
  <si>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</si>
  <si>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</si>
  <si>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</si>
  <si>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</si>
  <si>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</si>
  <si>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</si>
  <si>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</si>
  <si>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</si>
  <si>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</si>
  <si>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</si>
  <si>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</si>
  <si>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</si>
  <si>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</si>
  <si>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</si>
  <si>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</si>
  <si>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</si>
  <si>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</si>
  <si>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</si>
  <si>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</si>
  <si>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</si>
  <si>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</si>
  <si>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</si>
  <si>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</si>
  <si>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</si>
  <si>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</si>
  <si>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</si>
  <si>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</si>
  <si>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</si>
  <si>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</si>
  <si>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</si>
  <si>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</si>
  <si>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</si>
  <si>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</si>
  <si>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</si>
  <si>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</si>
  <si>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</si>
  <si>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</si>
  <si>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</si>
  <si>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</si>
  <si>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</si>
  <si>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</si>
  <si>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</si>
  <si>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</si>
  <si>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</si>
  <si>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</si>
  <si>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</si>
  <si>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</si>
  <si>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</si>
  <si>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</si>
  <si>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</si>
  <si>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</si>
  <si>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</si>
  <si>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</si>
  <si>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</si>
  <si>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</si>
  <si>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</si>
  <si>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</si>
  <si>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</si>
  <si>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</si>
  <si>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</si>
  <si>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</si>
  <si>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</si>
  <si>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</si>
  <si>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</si>
  <si>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</si>
  <si>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</si>
  <si>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</si>
  <si>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</si>
  <si>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</si>
  <si>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</si>
  <si>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</si>
  <si>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</si>
  <si>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</si>
  <si>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</si>
  <si>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</si>
  <si>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</si>
  <si>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</si>
  <si>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</si>
  <si>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</si>
  <si>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</si>
  <si>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</si>
  <si>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</si>
  <si>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</si>
  <si>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</si>
  <si>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</si>
  <si>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</si>
  <si>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</si>
  <si>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</si>
  <si>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</si>
  <si>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</si>
  <si>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</si>
  <si>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</si>
  <si>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</si>
  <si>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</si>
  <si>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</si>
  <si>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</si>
  <si>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</si>
  <si>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</si>
  <si>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</si>
  <si>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</si>
  <si>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</si>
  <si>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</si>
  <si>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</si>
  <si>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</si>
  <si>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</si>
  <si>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</si>
  <si>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</si>
  <si>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</si>
  <si>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</si>
  <si>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</si>
  <si>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</si>
  <si>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</si>
  <si>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</si>
  <si>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</si>
  <si>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</si>
  <si>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</si>
  <si>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</si>
  <si>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</si>
  <si>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</si>
  <si>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</si>
  <si>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</si>
  <si>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</si>
  <si>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</si>
  <si>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</si>
  <si>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</si>
  <si>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</si>
  <si>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</si>
  <si>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</si>
  <si>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</si>
  <si>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</si>
  <si>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</si>
  <si>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</si>
  <si>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</si>
  <si>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</si>
  <si>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</si>
  <si>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</si>
  <si>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</si>
  <si>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</si>
  <si>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</si>
  <si>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</si>
  <si>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</si>
  <si>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</si>
  <si>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</si>
  <si>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</si>
  <si>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</si>
  <si>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</si>
  <si>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</si>
  <si>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</si>
  <si>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</si>
  <si>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</si>
  <si>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</si>
  <si>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</si>
  <si>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</si>
  <si>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</si>
  <si>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</si>
  <si>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</si>
  <si>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</si>
  <si>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</si>
  <si>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</si>
  <si>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</si>
  <si>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</si>
  <si>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</si>
  <si>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</si>
  <si>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</si>
  <si>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</si>
  <si>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</si>
  <si>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</si>
  <si>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</si>
  <si>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</si>
  <si>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</si>
  <si>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</si>
  <si>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</si>
  <si>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</si>
  <si>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</si>
  <si>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</si>
  <si>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</si>
  <si>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</si>
  <si>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</si>
  <si>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</si>
  <si>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</si>
  <si>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</si>
  <si>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</si>
  <si>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</si>
  <si>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</si>
  <si>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</si>
  <si>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</si>
  <si>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</si>
  <si>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</si>
  <si>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</si>
  <si>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</si>
  <si>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</si>
  <si>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</si>
  <si>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</si>
  <si>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</si>
  <si>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</si>
  <si>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</si>
  <si>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</si>
  <si>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</si>
  <si>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</si>
  <si>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</si>
  <si>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</si>
  <si>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</si>
  <si>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</si>
  <si>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</si>
  <si>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</si>
  <si>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</si>
  <si>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</si>
  <si>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</si>
  <si>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</si>
  <si>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</si>
  <si>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</si>
  <si>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</si>
  <si>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</si>
  <si>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</si>
  <si>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</si>
  <si>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</si>
  <si>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</si>
  <si>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</si>
  <si>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</si>
  <si>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</si>
  <si>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</si>
  <si>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</si>
  <si>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</si>
  <si>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</si>
  <si>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</si>
  <si>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</si>
  <si>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</si>
  <si>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</si>
  <si>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</si>
  <si>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</si>
  <si>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</si>
  <si>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</si>
  <si>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</si>
  <si>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</si>
  <si>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</si>
  <si>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</si>
  <si>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</si>
  <si>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</si>
  <si>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</si>
  <si>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</si>
  <si>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</si>
  <si>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</si>
  <si>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</si>
  <si>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</si>
  <si>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</si>
  <si>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</si>
  <si>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</si>
  <si>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</si>
  <si>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</si>
  <si>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</si>
  <si>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</si>
  <si>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</si>
  <si>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</si>
  <si>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</si>
  <si>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</si>
  <si>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</si>
  <si>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</si>
  <si>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</si>
  <si>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</si>
  <si>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</si>
  <si>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</si>
  <si>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</si>
  <si>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</si>
  <si>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</si>
  <si>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</si>
  <si>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</si>
  <si>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</si>
  <si>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</si>
  <si>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</si>
  <si>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</si>
  <si>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</si>
  <si>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</si>
  <si>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</si>
  <si>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</si>
  <si>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</si>
  <si>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</si>
  <si>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</si>
  <si>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</si>
  <si>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</si>
  <si>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</si>
  <si>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</si>
  <si>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</si>
  <si>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</si>
  <si>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</si>
  <si>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</si>
  <si>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</si>
  <si>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</si>
  <si>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</si>
  <si>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</si>
  <si>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</si>
  <si>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</si>
  <si>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</si>
  <si>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</si>
  <si>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</si>
  <si>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</si>
  <si>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</si>
  <si>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</si>
  <si>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</si>
  <si>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</si>
  <si>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</si>
  <si>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</si>
  <si>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</si>
  <si>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</si>
  <si>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</si>
  <si>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</si>
  <si>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</si>
  <si>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</si>
  <si>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</si>
  <si>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</si>
  <si>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</si>
  <si>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</si>
  <si>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</si>
  <si>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</si>
  <si>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</si>
  <si>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</si>
  <si>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</si>
  <si>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</si>
  <si>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</si>
  <si>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</si>
  <si>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</si>
  <si>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</si>
  <si>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</si>
  <si>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</si>
  <si>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</si>
  <si>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</si>
  <si>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</si>
  <si>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</si>
  <si>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</si>
  <si>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</si>
  <si>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</si>
  <si>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</si>
  <si>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</si>
  <si>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</si>
  <si>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</si>
  <si>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</si>
  <si>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</si>
  <si>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</si>
  <si>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</si>
  <si>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</si>
  <si>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</si>
  <si>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</si>
  <si>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</si>
  <si>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</si>
  <si>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</si>
  <si>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</si>
  <si>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</si>
  <si>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</si>
  <si>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</si>
  <si>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</si>
  <si>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</si>
  <si>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</si>
  <si>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</si>
  <si>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</si>
  <si>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</si>
  <si>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</si>
  <si>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</si>
  <si>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</si>
  <si>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</si>
  <si>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</si>
  <si>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</si>
  <si>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</si>
  <si>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</si>
  <si>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</si>
  <si>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</si>
  <si>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</si>
  <si>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</si>
  <si>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</si>
  <si>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</si>
  <si>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</si>
  <si>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</si>
  <si>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</si>
  <si>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</si>
  <si>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</si>
  <si>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</si>
  <si>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</si>
  <si>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</si>
  <si>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</si>
  <si>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</si>
  <si>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</si>
  <si>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</si>
  <si>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</si>
  <si>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</si>
  <si>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</si>
  <si>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</si>
  <si>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</si>
  <si>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</si>
  <si>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</si>
  <si>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</si>
  <si>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</si>
  <si>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</si>
  <si>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</si>
  <si>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</si>
  <si>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</si>
  <si>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</si>
  <si>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</si>
  <si>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</si>
  <si>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</si>
  <si>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</si>
  <si>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</si>
  <si>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</si>
  <si>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</si>
  <si>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</si>
  <si>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</si>
  <si>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</si>
  <si>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</si>
  <si>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</si>
  <si>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</si>
  <si>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</si>
  <si>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</si>
  <si>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</si>
  <si>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</si>
  <si>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</si>
  <si>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</si>
  <si>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</si>
  <si>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</si>
  <si>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</si>
  <si>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</si>
  <si>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</si>
  <si>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</si>
  <si>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</si>
  <si>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</si>
  <si>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</si>
  <si>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</si>
  <si>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</si>
  <si>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</si>
  <si>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</si>
  <si>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</si>
  <si>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</si>
  <si>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</si>
  <si>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</si>
  <si>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</si>
  <si>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</si>
  <si>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</si>
  <si>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</si>
  <si>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</si>
  <si>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</si>
  <si>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</si>
  <si>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</si>
  <si>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</si>
  <si>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</si>
  <si>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</si>
  <si>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</si>
  <si>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</si>
  <si>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</si>
  <si>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</si>
  <si>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</si>
  <si>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</si>
  <si>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</si>
  <si>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</si>
  <si>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</si>
  <si>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</si>
  <si>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</si>
  <si>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</si>
  <si>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</si>
  <si>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</si>
  <si>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</si>
  <si>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</si>
  <si>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</si>
  <si>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</si>
  <si>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</si>
  <si>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</si>
  <si>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</si>
  <si>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</si>
  <si>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</si>
  <si>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</si>
  <si>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</si>
  <si>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</si>
  <si>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</si>
  <si>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</si>
  <si>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</si>
  <si>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</si>
  <si>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</si>
  <si>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</si>
  <si>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</si>
  <si>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</si>
  <si>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</si>
  <si>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</si>
  <si>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</si>
  <si>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</si>
  <si>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</si>
  <si>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</si>
  <si>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</si>
  <si>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</si>
  <si>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</si>
  <si>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</si>
  <si>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</si>
  <si>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</si>
  <si>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</si>
  <si>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</si>
  <si>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</si>
  <si>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</si>
  <si>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</si>
  <si>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</si>
  <si>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</si>
  <si>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</si>
  <si>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</si>
  <si>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</si>
  <si>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</si>
  <si>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</si>
  <si>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</si>
  <si>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</si>
  <si>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</si>
  <si>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</si>
  <si>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</si>
  <si>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</si>
  <si>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</si>
  <si>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</si>
  <si>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</si>
  <si>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</si>
  <si>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</si>
  <si>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</si>
  <si>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</si>
  <si>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</si>
  <si>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</si>
  <si>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</si>
  <si>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</si>
  <si>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</si>
  <si>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</si>
  <si>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</si>
  <si>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</si>
  <si>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</si>
  <si>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</si>
  <si>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</si>
  <si>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</si>
  <si>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</si>
  <si>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</si>
  <si>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</si>
  <si>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</si>
  <si>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</si>
  <si>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</si>
  <si>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</si>
  <si>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</si>
  <si>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</si>
  <si>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</si>
  <si>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</si>
  <si>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</si>
  <si>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</si>
  <si>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</si>
  <si>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</si>
  <si>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</si>
  <si>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</si>
  <si>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</si>
  <si>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</si>
  <si>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</si>
  <si>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</si>
  <si>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</si>
  <si>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</si>
  <si>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</si>
  <si>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</si>
  <si>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</si>
  <si>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</si>
  <si>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</si>
  <si>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</si>
  <si>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</si>
  <si>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</si>
  <si>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</si>
  <si>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</si>
  <si>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</si>
  <si>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</si>
  <si>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</si>
  <si>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</si>
  <si>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</si>
  <si>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</si>
  <si>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</si>
  <si>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</si>
  <si>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</si>
  <si>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</si>
  <si>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</si>
  <si>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</si>
  <si>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</si>
  <si>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</si>
  <si>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</si>
  <si>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</si>
  <si>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</si>
  <si>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</si>
  <si>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</si>
  <si>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</si>
  <si>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</si>
  <si>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</si>
  <si>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</si>
  <si>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</si>
  <si>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</si>
  <si>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</si>
  <si>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</si>
  <si>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</si>
  <si>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</si>
  <si>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</si>
  <si>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</si>
  <si>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</si>
  <si>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</si>
  <si>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</si>
  <si>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</si>
  <si>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</si>
  <si>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</si>
  <si>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</si>
  <si>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</si>
  <si>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</si>
  <si>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</si>
  <si>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</si>
  <si>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</si>
  <si>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</si>
  <si>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</si>
  <si>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</si>
  <si>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</si>
  <si>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</si>
  <si>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</si>
  <si>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</si>
  <si>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</si>
  <si>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</si>
  <si>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</si>
  <si>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</si>
  <si>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</si>
  <si>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</si>
  <si>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</si>
  <si>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</si>
  <si>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</si>
  <si>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</si>
  <si>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</si>
  <si>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</si>
  <si>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</si>
  <si>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</si>
  <si>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</si>
  <si>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</si>
  <si>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</si>
  <si>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</si>
  <si>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</si>
  <si>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</si>
  <si>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</si>
  <si>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</si>
  <si>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</si>
  <si>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</si>
  <si>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</si>
  <si>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</si>
  <si>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</si>
  <si>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</si>
  <si>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</si>
  <si>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</si>
  <si>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</si>
  <si>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</si>
  <si>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</si>
  <si>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</si>
  <si>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</si>
  <si>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</si>
  <si>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</si>
  <si>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</si>
  <si>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</si>
  <si>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</si>
  <si>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</si>
  <si>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</si>
  <si>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</si>
  <si>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</si>
  <si>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</si>
  <si>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</si>
  <si>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</si>
  <si>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</si>
  <si>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</si>
  <si>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</si>
  <si>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</si>
  <si>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</si>
  <si>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</si>
  <si>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</si>
  <si>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</si>
  <si>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</si>
  <si>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</si>
  <si>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</si>
  <si>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</si>
  <si>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</si>
  <si>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</si>
  <si>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</si>
  <si>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</si>
  <si>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</si>
  <si>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</si>
  <si>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</si>
  <si>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</si>
  <si>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</si>
  <si>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</si>
  <si>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</si>
  <si>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</si>
  <si>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</si>
  <si>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</si>
  <si>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</si>
  <si>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</si>
  <si>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</si>
  <si>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</si>
  <si>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</si>
  <si>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</si>
  <si>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</si>
  <si>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</si>
  <si>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</si>
  <si>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</si>
  <si>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</si>
  <si>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</si>
  <si>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</si>
  <si>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</si>
  <si>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</si>
  <si>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</si>
  <si>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</si>
  <si>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</si>
  <si>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</si>
  <si>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</si>
  <si>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</si>
  <si>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</si>
  <si>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</si>
  <si>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</si>
  <si>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</si>
  <si>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</si>
  <si>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</si>
  <si>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</si>
  <si>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</si>
  <si>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</si>
  <si>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</si>
  <si>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</si>
  <si>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</si>
  <si>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</si>
  <si>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</si>
  <si>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</si>
  <si>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</si>
  <si>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</si>
  <si>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</si>
  <si>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</si>
  <si>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</si>
  <si>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</si>
  <si>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</si>
  <si>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</si>
  <si>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</si>
  <si>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</si>
  <si>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</si>
  <si>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</si>
  <si>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</si>
  <si>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</si>
  <si>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</si>
  <si>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</si>
  <si>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</si>
  <si>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</si>
  <si>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</si>
  <si>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</si>
  <si>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</si>
  <si>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</si>
  <si>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</si>
  <si>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</si>
  <si>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</si>
  <si>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</si>
  <si>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</si>
  <si>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</si>
  <si>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</si>
  <si>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</si>
  <si>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</si>
  <si>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</si>
  <si>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</si>
  <si>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</si>
  <si>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</si>
  <si>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</si>
  <si>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</si>
  <si>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</si>
  <si>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</si>
  <si>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</si>
  <si>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</si>
  <si>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</si>
  <si>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</si>
  <si>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</si>
  <si>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</si>
  <si>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</si>
  <si>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</si>
  <si>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</si>
  <si>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</si>
  <si>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</si>
  <si>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</si>
  <si>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</si>
  <si>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</si>
  <si>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</si>
  <si>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</si>
  <si>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</si>
  <si>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</si>
  <si>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</si>
  <si>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</si>
  <si>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</si>
  <si>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</si>
  <si>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</si>
  <si>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</si>
  <si>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</si>
  <si>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</si>
  <si>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</si>
  <si>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</si>
  <si>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</si>
  <si>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</si>
  <si>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</si>
  <si>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</si>
  <si>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</si>
  <si>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</si>
  <si>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</si>
  <si>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</si>
  <si>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</si>
  <si>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</si>
  <si>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</si>
  <si>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</si>
  <si>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</si>
  <si>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</si>
  <si>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</si>
  <si>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</si>
  <si>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</si>
  <si>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</si>
  <si>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</si>
  <si>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</si>
  <si>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</si>
  <si>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</si>
  <si>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</si>
  <si>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</si>
  <si>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</si>
  <si>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</si>
  <si>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</si>
  <si>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</si>
  <si>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</si>
  <si>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</si>
  <si>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</si>
  <si>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</si>
  <si>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</si>
  <si>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</si>
  <si>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</si>
  <si>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</si>
  <si>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</si>
  <si>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</si>
  <si>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</si>
  <si>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</si>
  <si>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</si>
  <si>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</si>
  <si>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</si>
  <si>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</si>
  <si>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</si>
  <si>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</si>
  <si>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</si>
  <si>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</si>
  <si>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</si>
  <si>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</si>
  <si>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</si>
  <si>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</si>
  <si>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</si>
  <si>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</si>
  <si>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</si>
  <si>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</si>
  <si>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</si>
  <si>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</si>
  <si>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</si>
  <si>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</si>
  <si>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</si>
  <si>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</si>
  <si>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</si>
  <si>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</si>
  <si>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</si>
  <si>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</si>
  <si>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</si>
  <si>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</si>
  <si>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</si>
  <si>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</si>
  <si>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</si>
  <si>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</si>
  <si>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</si>
  <si>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</si>
  <si>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</si>
  <si>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</si>
  <si>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</si>
  <si>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</si>
  <si>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</si>
  <si>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</si>
  <si>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</si>
  <si>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</si>
  <si>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</si>
  <si>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</si>
  <si>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</si>
  <si>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</si>
  <si>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</si>
  <si>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</si>
  <si>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</si>
  <si>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</si>
  <si>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</si>
  <si>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</si>
  <si>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</si>
  <si>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</si>
  <si>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</si>
  <si>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</si>
  <si>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</si>
  <si>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</si>
  <si>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</si>
  <si>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</si>
  <si>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</si>
  <si>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</si>
  <si>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</si>
  <si>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</si>
  <si>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</si>
  <si>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</si>
  <si>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</si>
  <si>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</si>
  <si>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</si>
  <si>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</si>
  <si>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</si>
  <si>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</si>
  <si>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</si>
  <si>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</si>
  <si>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</si>
  <si>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</si>
  <si>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</si>
  <si>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</si>
  <si>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</si>
  <si>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</si>
  <si>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</si>
  <si>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</si>
  <si>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</si>
  <si>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</si>
  <si>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</si>
  <si>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</si>
  <si>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</si>
  <si>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</si>
  <si>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</si>
  <si>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</si>
  <si>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</si>
  <si>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</si>
  <si>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</si>
  <si>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</si>
  <si>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</si>
  <si>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</si>
  <si>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</si>
  <si>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</si>
  <si>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</si>
  <si>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</si>
  <si>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</si>
  <si>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</si>
  <si>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</si>
  <si>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</si>
  <si>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</si>
  <si>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</si>
  <si>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</si>
  <si>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</si>
  <si>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</si>
  <si>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</si>
  <si>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</si>
  <si>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</si>
  <si>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</si>
  <si>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</si>
  <si>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</si>
  <si>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</si>
  <si>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</si>
  <si>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</si>
  <si>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</si>
  <si>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</si>
  <si>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</si>
  <si>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</si>
  <si>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</si>
  <si>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</si>
  <si>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</si>
  <si>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</si>
  <si>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</si>
  <si>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</si>
  <si>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</si>
  <si>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</si>
  <si>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</si>
  <si>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</si>
  <si>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</si>
  <si>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</si>
  <si>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</si>
  <si>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</si>
  <si>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</si>
  <si>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</si>
  <si>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</si>
  <si>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</si>
  <si>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</si>
  <si>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</si>
  <si>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</si>
  <si>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</si>
  <si>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</si>
  <si>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</si>
  <si>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</si>
  <si>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</si>
  <si>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</si>
  <si>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</si>
  <si>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</si>
  <si>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</si>
  <si>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</si>
  <si>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</si>
  <si>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</si>
  <si>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</si>
  <si>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</si>
  <si>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</si>
  <si>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</si>
  <si>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</si>
  <si>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</si>
  <si>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</si>
  <si>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</si>
  <si>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</si>
  <si>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</si>
  <si>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</si>
  <si>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</si>
  <si>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</si>
  <si>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</si>
  <si>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</si>
  <si>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</si>
  <si>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</si>
  <si>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</si>
  <si>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</si>
  <si>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</si>
  <si>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</si>
  <si>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</si>
  <si>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</si>
  <si>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</si>
  <si>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</si>
  <si>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</si>
  <si>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</si>
  <si>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</si>
  <si>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</si>
  <si>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</si>
  <si>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</si>
  <si>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</si>
  <si>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</si>
  <si>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</si>
  <si>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</si>
  <si>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</si>
  <si>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</si>
  <si>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</si>
  <si>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</si>
  <si>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</si>
  <si>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</si>
  <si>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</si>
  <si>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</si>
  <si>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</si>
  <si>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</si>
  <si>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</si>
  <si>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</si>
  <si>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</si>
  <si>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</si>
  <si>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</si>
  <si>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</si>
  <si>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</si>
  <si>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</si>
  <si>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</si>
  <si>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</si>
  <si>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</si>
  <si>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</si>
  <si>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</si>
  <si>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</si>
  <si>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</si>
  <si>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</si>
  <si>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</si>
  <si>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</si>
  <si>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</si>
  <si>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</si>
  <si>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</si>
  <si>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</si>
  <si>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</si>
  <si>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</si>
  <si>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</si>
  <si>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</si>
  <si>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</si>
  <si>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</si>
  <si>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</si>
  <si>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</si>
  <si>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</si>
  <si>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</si>
  <si>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</si>
  <si>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</si>
  <si>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</si>
  <si>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</si>
  <si>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</si>
  <si>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</si>
  <si>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</si>
  <si>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</si>
  <si>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</si>
  <si>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</si>
  <si>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</si>
  <si>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</si>
  <si>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</si>
  <si>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</si>
  <si>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</si>
  <si>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</si>
  <si>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</si>
  <si>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</si>
  <si>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</si>
  <si>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</si>
  <si>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</si>
  <si>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</si>
  <si>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</si>
  <si>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</si>
  <si>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</si>
  <si>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</si>
  <si>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</si>
  <si>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</si>
  <si>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</si>
  <si>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</si>
  <si>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</si>
  <si>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</si>
  <si>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</si>
  <si>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</si>
  <si>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</si>
  <si>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</si>
  <si>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</si>
  <si>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</si>
  <si>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</si>
  <si>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</si>
  <si>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</si>
  <si>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</si>
  <si>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</si>
  <si>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</si>
  <si>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</si>
  <si>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</si>
  <si>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</si>
  <si>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</si>
  <si>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</si>
  <si>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</si>
  <si>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</si>
  <si>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</si>
  <si>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</si>
  <si>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</si>
  <si>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</si>
  <si>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</si>
  <si>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</si>
  <si>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</si>
  <si>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</si>
  <si>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</si>
  <si>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</si>
  <si>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</si>
  <si>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</si>
  <si>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</si>
  <si>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</si>
  <si>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</si>
  <si>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</si>
  <si>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</si>
  <si>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</si>
  <si>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</si>
  <si>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</si>
  <si>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</si>
  <si>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</si>
  <si>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</si>
  <si>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</si>
  <si>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</si>
  <si>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</si>
  <si>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</si>
  <si>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</si>
  <si>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</si>
  <si>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</si>
  <si>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</si>
  <si>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</si>
  <si>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</si>
  <si>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</si>
  <si>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</si>
  <si>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</si>
  <si>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</si>
  <si>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</si>
  <si>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</si>
  <si>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</si>
  <si>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</si>
  <si>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</si>
  <si>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</si>
  <si>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</si>
  <si>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</si>
  <si>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</si>
  <si>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</si>
  <si>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</si>
  <si>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</si>
  <si>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</si>
  <si>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</si>
  <si>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</si>
  <si>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</si>
  <si>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</si>
  <si>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</si>
  <si>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</si>
  <si>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</si>
  <si>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</si>
  <si>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</si>
  <si>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</si>
  <si>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</si>
  <si>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</si>
  <si>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</si>
  <si>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</si>
  <si>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</si>
  <si>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</si>
  <si>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</si>
  <si>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</si>
  <si>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</si>
  <si>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</si>
  <si>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</si>
  <si>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</si>
  <si>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</si>
  <si>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</si>
  <si>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</si>
  <si>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</si>
  <si>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</si>
  <si>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</si>
  <si>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</si>
  <si>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</si>
  <si>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</si>
  <si>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</si>
  <si>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</si>
  <si>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</si>
  <si>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</si>
  <si>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</si>
  <si>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</si>
  <si>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</si>
  <si>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</si>
  <si>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</si>
  <si>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</si>
  <si>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</si>
  <si>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</si>
  <si>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</si>
  <si>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</si>
  <si>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</si>
  <si>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</si>
  <si>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</si>
  <si>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</si>
  <si>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</si>
  <si>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</si>
  <si>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</si>
  <si>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</si>
  <si>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</si>
  <si>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</si>
  <si>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</si>
  <si>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</si>
  <si>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</si>
  <si>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</si>
  <si>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</si>
  <si>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</si>
  <si>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</si>
  <si>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</si>
  <si>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</si>
  <si>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</si>
  <si>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</si>
  <si>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</si>
  <si>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</si>
  <si>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</si>
  <si>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</si>
  <si>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</si>
  <si>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</si>
  <si>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</si>
  <si>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</si>
  <si>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</si>
  <si>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</si>
  <si>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</si>
  <si>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</si>
  <si>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</si>
  <si>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</si>
  <si>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</si>
  <si>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</si>
  <si>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</si>
  <si>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</si>
  <si>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</si>
  <si>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</si>
  <si>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</si>
  <si>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</si>
  <si>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</si>
  <si>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</si>
  <si>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</si>
  <si>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</si>
  <si>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</si>
  <si>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</si>
  <si>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</si>
  <si>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</si>
  <si>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</si>
  <si>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</si>
  <si>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</si>
  <si>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</si>
  <si>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</si>
  <si>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</si>
  <si>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</si>
  <si>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</si>
  <si>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</si>
  <si>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</si>
  <si>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</si>
  <si>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</si>
  <si>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</si>
  <si>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</si>
  <si>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</si>
  <si>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</si>
  <si>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</si>
  <si>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</si>
  <si>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</si>
  <si>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</si>
  <si>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</si>
  <si>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</si>
  <si>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</si>
  <si>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</si>
  <si>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</si>
  <si>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</si>
  <si>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</si>
  <si>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</si>
  <si>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</si>
  <si>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</si>
  <si>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</si>
  <si>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</si>
  <si>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</si>
  <si>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</si>
  <si>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</si>
  <si>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</si>
  <si>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</si>
  <si>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</si>
  <si>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</si>
  <si>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</si>
  <si>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</si>
  <si>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</si>
  <si>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</si>
  <si>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</si>
  <si>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</si>
  <si>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</si>
  <si>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</si>
  <si>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</si>
  <si>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</si>
  <si>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</si>
  <si>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</si>
  <si>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</si>
  <si>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</si>
  <si>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</si>
  <si>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</si>
  <si>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</si>
  <si>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</si>
  <si>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</si>
  <si>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</si>
  <si>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</si>
  <si>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</si>
  <si>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</si>
  <si>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</si>
  <si>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</si>
  <si>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</si>
  <si>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</si>
  <si>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</si>
  <si>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</si>
  <si>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</si>
  <si>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</si>
  <si>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</si>
  <si>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</si>
  <si>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</si>
  <si>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</si>
  <si>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</si>
  <si>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</si>
  <si>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</si>
  <si>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</si>
  <si>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</si>
  <si>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</si>
  <si>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</si>
  <si>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</si>
  <si>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</si>
  <si>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</si>
  <si>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</si>
  <si>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</si>
  <si>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</si>
  <si>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</si>
  <si>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</si>
  <si>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</si>
  <si>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</si>
  <si>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</si>
  <si>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</si>
  <si>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</si>
  <si>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</si>
  <si>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</si>
  <si>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</si>
  <si>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</si>
  <si>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</si>
  <si>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</si>
  <si>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</si>
  <si>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</si>
  <si>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</si>
  <si>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</si>
  <si>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</si>
  <si>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</si>
  <si>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</si>
  <si>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</si>
  <si>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</si>
  <si>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</si>
  <si>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</si>
  <si>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</si>
  <si>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</si>
  <si>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</si>
  <si>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</si>
  <si>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</si>
  <si>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</si>
  <si>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</si>
  <si>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</si>
  <si>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</si>
  <si>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</si>
  <si>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</si>
  <si>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</si>
  <si>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</si>
  <si>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</si>
  <si>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</si>
  <si>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</si>
  <si>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</si>
  <si>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</si>
  <si>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</si>
  <si>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</si>
  <si>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</si>
  <si>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</si>
  <si>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</si>
  <si>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</si>
  <si>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</si>
  <si>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</si>
  <si>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</si>
  <si>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</si>
  <si>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</si>
  <si>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</si>
  <si>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</si>
  <si>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</si>
  <si>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</si>
  <si>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</si>
  <si>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</si>
  <si>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</si>
  <si>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</si>
  <si>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</si>
  <si>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</si>
  <si>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</si>
  <si>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</si>
  <si>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</si>
  <si>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</si>
  <si>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</si>
  <si>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</si>
  <si>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</si>
  <si>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</si>
  <si>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</si>
  <si>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</si>
  <si>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</si>
  <si>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</si>
  <si>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</si>
  <si>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</si>
  <si>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</si>
  <si>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</si>
  <si>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</si>
  <si>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</si>
  <si>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</si>
  <si>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</si>
  <si>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</si>
  <si>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</si>
  <si>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</si>
  <si>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</si>
  <si>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</si>
  <si>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</si>
  <si>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</si>
  <si>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</si>
  <si>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</si>
  <si>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</si>
  <si>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</si>
  <si>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</si>
  <si>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</si>
  <si>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</si>
  <si>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</si>
  <si>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</si>
  <si>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</si>
  <si>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</si>
  <si>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</si>
  <si>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</si>
  <si>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</si>
  <si>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</si>
  <si>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</si>
  <si>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</si>
  <si>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</si>
  <si>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</si>
  <si>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</si>
  <si>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</si>
  <si>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</si>
  <si>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</si>
  <si>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</si>
  <si>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</si>
  <si>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</si>
  <si>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</si>
  <si>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</si>
  <si>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</si>
  <si>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</si>
  <si>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</si>
  <si>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</si>
  <si>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</si>
  <si>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</si>
  <si>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</si>
  <si>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</si>
  <si>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</si>
  <si>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</si>
  <si>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</si>
  <si>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</si>
  <si>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</si>
  <si>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</si>
  <si>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</si>
  <si>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</si>
  <si>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</si>
  <si>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</si>
  <si>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</si>
  <si>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</si>
  <si>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</si>
  <si>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</si>
  <si>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</si>
  <si>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</si>
  <si>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</si>
  <si>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</si>
  <si>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</si>
  <si>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</si>
  <si>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</si>
  <si>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</si>
  <si>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</si>
  <si>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</si>
  <si>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</si>
  <si>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</si>
  <si>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</si>
  <si>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</si>
  <si>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</si>
  <si>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</si>
  <si>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</si>
  <si>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</si>
  <si>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</si>
  <si>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</si>
  <si>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</si>
  <si>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</si>
  <si>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</si>
  <si>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</si>
  <si>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</si>
  <si>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</si>
  <si>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</si>
  <si>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</si>
  <si>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</si>
  <si>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</si>
  <si>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</si>
  <si>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</si>
  <si>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</si>
  <si>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</si>
  <si>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</si>
  <si>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</si>
  <si>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</si>
  <si>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</si>
  <si>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</si>
  <si>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</si>
  <si>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</si>
  <si>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</si>
  <si>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</si>
  <si>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</si>
  <si>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</si>
  <si>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</si>
  <si>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</si>
  <si>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</si>
  <si>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</si>
  <si>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</si>
  <si>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</si>
  <si>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</si>
  <si>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</si>
  <si>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</si>
  <si>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</si>
  <si>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</si>
  <si>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</si>
  <si>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</si>
  <si>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</si>
  <si>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</si>
  <si>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</si>
  <si>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</si>
  <si>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</si>
  <si>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</si>
  <si>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</si>
  <si>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</si>
  <si>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</si>
  <si>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</si>
  <si>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</si>
  <si>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</si>
  <si>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</si>
  <si>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</si>
  <si>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</si>
  <si>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</si>
  <si>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</si>
  <si>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</si>
  <si>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</si>
  <si>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</si>
  <si>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</si>
  <si>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</si>
  <si>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</si>
  <si>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</si>
  <si>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</si>
  <si>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</si>
  <si>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</si>
  <si>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</si>
  <si>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</si>
  <si>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</si>
  <si>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</si>
  <si>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</si>
  <si>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</si>
  <si>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</si>
  <si>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</si>
  <si>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</si>
  <si>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</si>
  <si>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</si>
  <si>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</si>
  <si>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</si>
  <si>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</si>
  <si>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</si>
  <si>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</si>
  <si>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</si>
  <si>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</si>
  <si>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</si>
  <si>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</si>
  <si>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</si>
  <si>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</si>
  <si>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</si>
  <si>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</si>
  <si>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</si>
  <si>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</si>
  <si>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</si>
  <si>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</si>
  <si>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</si>
  <si>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</si>
  <si>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</si>
  <si>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</si>
  <si>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</si>
  <si>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</si>
  <si>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</si>
  <si>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</si>
  <si>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</si>
  <si>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</si>
  <si>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</si>
  <si>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</si>
  <si>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</si>
  <si>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</si>
  <si>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</si>
  <si>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</si>
  <si>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</si>
  <si>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</si>
  <si>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</si>
  <si>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</si>
  <si>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</si>
  <si>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</si>
  <si>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</si>
  <si>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</si>
  <si>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</si>
  <si>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</si>
  <si>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</si>
  <si>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</si>
  <si>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</si>
  <si>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</si>
  <si>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</si>
  <si>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</si>
  <si>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</si>
  <si>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</si>
  <si>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</si>
  <si>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</si>
  <si>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</si>
  <si>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</si>
  <si>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</si>
  <si>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</si>
  <si>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</si>
  <si>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</si>
  <si>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</si>
  <si>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</si>
  <si>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</si>
  <si>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</si>
  <si>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</si>
  <si>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</si>
  <si>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</si>
  <si>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</si>
  <si>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</si>
  <si>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</si>
  <si>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</si>
  <si>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</si>
  <si>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</si>
  <si>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</si>
  <si>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</si>
  <si>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</si>
  <si>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</si>
  <si>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</si>
  <si>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</si>
  <si>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</si>
  <si>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</si>
  <si>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</si>
  <si>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</si>
  <si>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</si>
  <si>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</si>
  <si>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</si>
  <si>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</si>
  <si>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</si>
  <si>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</si>
  <si>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</si>
  <si>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</si>
  <si>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</si>
  <si>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</si>
  <si>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</si>
  <si>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</si>
  <si>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</si>
  <si>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</si>
  <si>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</si>
  <si>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</si>
  <si>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</si>
  <si>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</si>
  <si>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</si>
  <si>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</si>
  <si>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</si>
  <si>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</si>
  <si>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</si>
  <si>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</si>
  <si>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</si>
  <si>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</si>
  <si>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</si>
  <si>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</si>
  <si>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</si>
  <si>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</si>
  <si>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</si>
  <si>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</si>
  <si>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</si>
  <si>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</si>
  <si>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</si>
  <si>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</si>
  <si>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</si>
  <si>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</si>
  <si>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</si>
  <si>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</si>
  <si>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</si>
  <si>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</si>
  <si>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</si>
  <si>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</si>
  <si>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</si>
  <si>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</si>
  <si>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</si>
  <si>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</si>
  <si>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</si>
  <si>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</si>
  <si>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</si>
  <si>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</si>
  <si>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</si>
  <si>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</si>
  <si>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</si>
  <si>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</si>
  <si>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</si>
  <si>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</si>
  <si>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</si>
  <si>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</si>
  <si>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</si>
  <si>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</si>
  <si>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</si>
  <si>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</si>
  <si>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</si>
  <si>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</si>
  <si>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</si>
  <si>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</si>
  <si>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</si>
  <si>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</si>
  <si>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</si>
  <si>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</si>
  <si>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</si>
  <si>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</si>
  <si>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</si>
  <si>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</si>
  <si>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</si>
  <si>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</si>
  <si>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</si>
  <si>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</si>
  <si>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</si>
  <si>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</si>
  <si>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</si>
  <si>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</si>
  <si>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</si>
  <si>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</si>
  <si>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</si>
  <si>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</si>
  <si>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</si>
  <si>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</si>
  <si>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</si>
  <si>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</si>
  <si>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</si>
  <si>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</si>
  <si>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</si>
  <si>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</si>
  <si>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</si>
  <si>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</si>
  <si>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</si>
  <si>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</si>
  <si>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</si>
  <si>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</si>
  <si>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</si>
  <si>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</si>
  <si>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</si>
  <si>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</si>
  <si>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</si>
  <si>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</si>
  <si>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</si>
  <si>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</si>
  <si>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</si>
  <si>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</si>
  <si>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</si>
  <si>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</si>
  <si>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</si>
  <si>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</si>
  <si>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</si>
  <si>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</si>
  <si>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</si>
  <si>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</si>
  <si>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</si>
  <si>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</si>
  <si>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</si>
  <si>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</si>
  <si>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</si>
  <si>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</si>
  <si>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</si>
  <si>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</si>
  <si>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</si>
  <si>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</si>
  <si>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</si>
  <si>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</si>
  <si>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</si>
  <si>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</si>
  <si>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</si>
  <si>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</si>
  <si>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</si>
  <si>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</si>
  <si>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</si>
  <si>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</si>
  <si>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</si>
  <si>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</si>
  <si>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</si>
  <si>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</si>
  <si>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</si>
  <si>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</si>
  <si>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</si>
  <si>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</si>
  <si>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</si>
  <si>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</si>
  <si>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</si>
  <si>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</si>
  <si>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</si>
  <si>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</si>
  <si>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</si>
  <si>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</si>
  <si>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</si>
  <si>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</si>
  <si>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</si>
  <si>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</si>
  <si>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</si>
  <si>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</si>
  <si>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</si>
  <si>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</si>
  <si>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</si>
  <si>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</si>
  <si>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</si>
  <si>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</si>
  <si>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</si>
  <si>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</si>
  <si>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</si>
  <si>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</si>
  <si>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</si>
  <si>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</si>
  <si>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</si>
  <si>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</si>
  <si>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</si>
  <si>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</si>
  <si>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</si>
  <si>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</si>
  <si>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</si>
  <si>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</si>
  <si>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</si>
  <si>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</si>
  <si>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</si>
  <si>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</si>
  <si>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</si>
  <si>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</si>
  <si>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</si>
  <si>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</si>
  <si>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</si>
  <si>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</si>
  <si>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</si>
  <si>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</si>
  <si>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</si>
  <si>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</si>
  <si>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</si>
  <si>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</si>
  <si>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</si>
  <si>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</si>
  <si>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</si>
  <si>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</si>
  <si>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</si>
  <si>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</si>
  <si>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</si>
  <si>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</si>
  <si>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</si>
  <si>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</si>
  <si>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</si>
  <si>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</si>
  <si>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</si>
  <si>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</si>
  <si>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</si>
  <si>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</si>
  <si>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</si>
  <si>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</si>
  <si>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</si>
  <si>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</si>
  <si>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</si>
  <si>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</si>
  <si>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</si>
  <si>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</si>
  <si>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</si>
  <si>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</si>
  <si>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</si>
  <si>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</si>
  <si>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</si>
  <si>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</si>
  <si>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</si>
  <si>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</si>
  <si>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</si>
  <si>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</si>
  <si>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</si>
  <si>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</si>
  <si>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</si>
  <si>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</si>
  <si>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</si>
  <si>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</si>
  <si>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</si>
  <si>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</si>
  <si>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</si>
  <si>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</si>
  <si>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</si>
  <si>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</si>
  <si>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</si>
  <si>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</si>
  <si>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</si>
  <si>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</si>
  <si>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</si>
  <si>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</si>
  <si>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</si>
  <si>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</si>
  <si>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</si>
  <si>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</si>
  <si>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</si>
  <si>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</si>
  <si>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</si>
  <si>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</si>
  <si>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</si>
  <si>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</si>
  <si>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</si>
  <si>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</si>
  <si>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</si>
  <si>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</si>
  <si>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</si>
  <si>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</si>
  <si>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</si>
  <si>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</si>
  <si>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</si>
  <si>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</si>
  <si>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</si>
  <si>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</si>
  <si>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</si>
  <si>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</si>
  <si>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</si>
  <si>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</si>
  <si>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</si>
  <si>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</si>
  <si>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</si>
  <si>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</si>
  <si>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</si>
  <si>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</si>
  <si>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</si>
  <si>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</si>
  <si>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</si>
  <si>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</si>
  <si>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</si>
  <si>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</si>
  <si>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</si>
  <si>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</si>
  <si>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</si>
  <si>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</si>
  <si>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</si>
  <si>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</si>
  <si>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</si>
  <si>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</si>
  <si>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</si>
  <si>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</si>
  <si>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</si>
  <si>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</si>
  <si>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</si>
  <si>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</si>
  <si>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</si>
  <si>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</si>
  <si>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</si>
  <si>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</si>
  <si>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</si>
  <si>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</si>
  <si>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</si>
  <si>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</si>
  <si>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</si>
  <si>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</si>
  <si>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</si>
  <si>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</si>
  <si>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</si>
  <si>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</si>
  <si>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</si>
  <si>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</si>
  <si>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</si>
  <si>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</si>
  <si>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</si>
  <si>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</si>
  <si>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</si>
  <si>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</si>
  <si>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</si>
  <si>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</si>
  <si>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</si>
  <si>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</si>
  <si>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</si>
  <si>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</si>
  <si>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</si>
  <si>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</si>
  <si>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</si>
  <si>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</si>
  <si>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</si>
  <si>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</si>
  <si>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</si>
  <si>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</si>
  <si>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</si>
  <si>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</si>
  <si>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</si>
  <si>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</si>
  <si>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</si>
  <si>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</si>
  <si>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</si>
  <si>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</si>
  <si>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</si>
  <si>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</si>
  <si>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</si>
  <si>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</si>
  <si>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</si>
  <si>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</si>
  <si>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</si>
  <si>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</si>
  <si>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</si>
  <si>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</si>
  <si>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</si>
  <si>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</si>
  <si>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</si>
  <si>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</si>
  <si>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</si>
  <si>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</si>
  <si>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</si>
  <si>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</si>
  <si>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</si>
  <si>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</si>
  <si>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</si>
  <si>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</si>
  <si>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</si>
  <si>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</si>
  <si>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</si>
  <si>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</si>
  <si>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</si>
  <si>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</si>
  <si>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</si>
  <si>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</si>
  <si>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</si>
  <si>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</si>
  <si>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</si>
  <si>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</si>
  <si>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</si>
  <si>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</si>
  <si>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</si>
  <si>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</si>
  <si>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</si>
  <si>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</si>
  <si>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</si>
  <si>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</si>
  <si>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</si>
  <si>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</si>
  <si>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</si>
  <si>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</si>
  <si>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</si>
  <si>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</si>
  <si>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</si>
  <si>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</si>
  <si>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</si>
  <si>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</si>
  <si>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</si>
  <si>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</si>
  <si>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</si>
  <si>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</si>
  <si>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</si>
  <si>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</si>
  <si>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</si>
  <si>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</si>
  <si>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</si>
  <si>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</si>
  <si>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</si>
  <si>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</si>
  <si>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</si>
  <si>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</si>
  <si>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</si>
  <si>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</si>
  <si>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</si>
  <si>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</si>
  <si>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</si>
  <si>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</si>
  <si>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</si>
  <si>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</si>
  <si>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</si>
  <si>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</si>
  <si>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</si>
  <si>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</si>
  <si>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</si>
  <si>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</si>
  <si>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</si>
  <si>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</si>
  <si>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</si>
  <si>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</si>
  <si>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</si>
  <si>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</si>
  <si>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</si>
  <si>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</si>
  <si>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</si>
  <si>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</si>
  <si>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</si>
  <si>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</si>
  <si>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</si>
  <si>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</si>
  <si>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</si>
  <si>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</si>
  <si>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</si>
  <si>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</si>
  <si>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</si>
  <si>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</si>
  <si>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</si>
  <si>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</si>
  <si>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</si>
  <si>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</si>
  <si>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</si>
  <si>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</si>
  <si>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</si>
  <si>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</si>
  <si>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</si>
  <si>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</si>
  <si>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</si>
  <si>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</si>
  <si>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</si>
  <si>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</si>
  <si>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</si>
  <si>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</si>
  <si>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</si>
  <si>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</si>
  <si>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</si>
  <si>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</si>
  <si>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</si>
  <si>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</si>
  <si>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</si>
  <si>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</si>
  <si>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</si>
  <si>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</si>
  <si>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</si>
  <si>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</si>
  <si>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</si>
  <si>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</si>
  <si>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</si>
  <si>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</si>
  <si>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</si>
  <si>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</si>
  <si>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</si>
  <si>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</si>
  <si>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</si>
  <si>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</si>
  <si>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</si>
  <si>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</si>
  <si>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</si>
  <si>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</si>
  <si>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</si>
  <si>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</si>
  <si>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</si>
  <si>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</si>
  <si>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</si>
  <si>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</si>
  <si>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</si>
  <si>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</si>
  <si>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</si>
  <si>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</si>
  <si>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</si>
  <si>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</si>
  <si>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</si>
  <si>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</si>
  <si>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</si>
  <si>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</si>
  <si>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</si>
  <si>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</si>
  <si>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</si>
  <si>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</si>
  <si>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</si>
  <si>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</si>
  <si>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</si>
  <si>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</si>
  <si>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</si>
  <si>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</si>
  <si>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</si>
  <si>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</si>
  <si>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</si>
  <si>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</si>
  <si>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</si>
  <si>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</si>
  <si>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</si>
  <si>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</si>
  <si>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</si>
  <si>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</si>
  <si>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</si>
  <si>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</si>
  <si>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</si>
  <si>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</si>
  <si>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</si>
  <si>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</si>
  <si>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</si>
  <si>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</si>
  <si>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</si>
  <si>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</si>
  <si>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</si>
  <si>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</si>
  <si>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</si>
  <si>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</si>
  <si>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</si>
  <si>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</si>
  <si>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</si>
  <si>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</si>
  <si>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</si>
  <si>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</si>
  <si>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</si>
  <si>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</si>
  <si>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</si>
  <si>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</si>
  <si>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</si>
  <si>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</si>
  <si>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</si>
  <si>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</si>
  <si>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</si>
  <si>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</si>
  <si>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</si>
  <si>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</si>
  <si>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</si>
  <si>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</si>
  <si>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</si>
  <si>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</si>
  <si>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</si>
  <si>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</si>
  <si>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</si>
  <si>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</si>
  <si>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</si>
  <si>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</si>
  <si>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</si>
  <si>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</si>
  <si>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</si>
  <si>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</si>
  <si>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</si>
  <si>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</si>
  <si>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</si>
  <si>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</si>
  <si>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</si>
  <si>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</si>
  <si>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</si>
  <si>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</si>
  <si>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</si>
  <si>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</si>
  <si>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</si>
  <si>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</si>
  <si>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</si>
  <si>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</si>
  <si>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</si>
  <si>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</si>
  <si>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</si>
  <si>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</si>
  <si>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</si>
  <si>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</si>
  <si>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</si>
  <si>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</si>
  <si>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</si>
  <si>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</si>
  <si>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</si>
  <si>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</si>
  <si>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</si>
  <si>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</si>
  <si>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</si>
  <si>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</si>
  <si>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</si>
  <si>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</si>
  <si>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</si>
  <si>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</si>
  <si>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</si>
  <si>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</si>
  <si>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</si>
  <si>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</si>
  <si>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</si>
  <si>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</si>
  <si>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</si>
  <si>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</si>
  <si>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</si>
  <si>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</si>
  <si>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</si>
  <si>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</si>
  <si>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</si>
  <si>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</si>
  <si>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</si>
  <si>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</si>
  <si>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</si>
  <si>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</si>
  <si>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</si>
  <si>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</si>
  <si>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</si>
  <si>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</si>
  <si>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</si>
  <si>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</si>
  <si>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</si>
  <si>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</si>
  <si>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</si>
  <si>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</si>
  <si>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</si>
  <si>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</si>
  <si>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</si>
  <si>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</si>
  <si>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</si>
  <si>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</si>
  <si>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</si>
  <si>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</si>
  <si>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</si>
  <si>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</si>
  <si>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</si>
  <si>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</si>
  <si>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</si>
  <si>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</si>
  <si>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</si>
  <si>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</si>
  <si>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</si>
  <si>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</si>
  <si>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</si>
  <si>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</si>
  <si>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</si>
  <si>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</si>
  <si>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</si>
  <si>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</si>
  <si>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</si>
  <si>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</si>
  <si>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</si>
  <si>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</si>
  <si>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</si>
  <si>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</si>
  <si>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</si>
  <si>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</si>
  <si>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</si>
  <si>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</si>
  <si>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</si>
  <si>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</si>
  <si>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</si>
  <si>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</si>
  <si>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</si>
  <si>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</si>
  <si>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</si>
  <si>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</si>
  <si>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</si>
  <si>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</si>
  <si>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</si>
  <si>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</si>
  <si>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</si>
  <si>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</si>
  <si>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</si>
  <si>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</si>
  <si>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</si>
  <si>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</si>
  <si>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</si>
  <si>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</si>
  <si>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</si>
  <si>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</si>
  <si>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</si>
  <si>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</si>
  <si>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</si>
  <si>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</si>
  <si>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</si>
  <si>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</si>
  <si>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</si>
  <si>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</si>
  <si>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</si>
  <si>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</si>
  <si>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</si>
  <si>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</si>
  <si>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</si>
  <si>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</si>
  <si>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</si>
  <si>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</si>
  <si>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</si>
  <si>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</si>
  <si>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</si>
  <si>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</si>
  <si>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</si>
  <si>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</si>
  <si>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</si>
  <si>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</si>
  <si>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</si>
  <si>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</si>
  <si>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</si>
  <si>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</si>
  <si>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</si>
  <si>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</si>
  <si>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</si>
  <si>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</si>
  <si>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</si>
  <si>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</si>
  <si>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</si>
  <si>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</si>
  <si>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</si>
  <si>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</si>
  <si>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</si>
  <si>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</si>
  <si>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</si>
  <si>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</si>
  <si>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</si>
  <si>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</si>
  <si>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</si>
  <si>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</si>
  <si>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</si>
  <si>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</si>
  <si>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</si>
  <si>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</si>
  <si>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</si>
  <si>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</si>
  <si>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</si>
  <si>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</si>
  <si>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</si>
  <si>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</si>
  <si>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</si>
  <si>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</si>
  <si>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</si>
  <si>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</si>
  <si>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</si>
  <si>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</si>
  <si>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</si>
  <si>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</si>
  <si>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</si>
  <si>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</si>
  <si>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</si>
  <si>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</si>
  <si>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</si>
  <si>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</si>
  <si>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</si>
  <si>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</si>
  <si>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</si>
  <si>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</si>
  <si>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</si>
  <si>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</si>
  <si>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</si>
  <si>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</si>
  <si>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</si>
  <si>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</si>
  <si>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</si>
  <si>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</si>
  <si>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</si>
  <si>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</si>
  <si>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</si>
  <si>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</si>
  <si>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</si>
  <si>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</si>
  <si>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</si>
  <si>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</si>
  <si>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</si>
  <si>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</si>
  <si>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</si>
  <si>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</si>
  <si>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</si>
  <si>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</si>
  <si>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</si>
  <si>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</si>
  <si>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</si>
  <si>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</si>
  <si>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</si>
  <si>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</si>
  <si>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</si>
  <si>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</si>
  <si>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</si>
  <si>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</si>
  <si>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</si>
  <si>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</si>
  <si>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</si>
  <si>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</si>
  <si>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</si>
  <si>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</si>
  <si>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</si>
  <si>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</si>
  <si>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</si>
  <si>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</si>
  <si>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</si>
  <si>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</si>
  <si>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</si>
  <si>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</si>
  <si>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</si>
  <si>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</si>
  <si>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</si>
  <si>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</si>
  <si>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</si>
  <si>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</si>
  <si>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</si>
  <si>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</si>
  <si>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</si>
  <si>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</si>
  <si>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</si>
  <si>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</si>
  <si>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</si>
  <si>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</si>
  <si>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</si>
  <si>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</si>
  <si>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</si>
  <si>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</si>
  <si>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</si>
  <si>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</si>
  <si>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</si>
  <si>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</si>
  <si>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</si>
  <si>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</si>
  <si>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</si>
  <si>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</si>
  <si>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</si>
  <si>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</si>
  <si>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</si>
  <si>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</si>
  <si>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</si>
  <si>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</si>
  <si>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</si>
  <si>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</si>
  <si>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</si>
  <si>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</si>
  <si>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</si>
  <si>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</si>
  <si>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</si>
  <si>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</si>
  <si>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</si>
  <si>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</si>
  <si>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</si>
  <si>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</si>
  <si>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</si>
  <si>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</si>
  <si>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</si>
  <si>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</si>
  <si>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</si>
  <si>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</si>
  <si>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</si>
  <si>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</si>
  <si>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</si>
  <si>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</si>
  <si>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</si>
  <si>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</si>
  <si>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</si>
  <si>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</si>
  <si>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</si>
  <si>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</si>
  <si>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</si>
  <si>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</si>
  <si>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</si>
  <si>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</si>
  <si>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</si>
  <si>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</si>
  <si>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</si>
  <si>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</si>
  <si>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</si>
  <si>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</si>
  <si>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</si>
  <si>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</si>
  <si>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</si>
  <si>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</si>
  <si>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</si>
  <si>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</si>
  <si>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</si>
  <si>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</si>
  <si>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</si>
  <si>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</si>
  <si>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</si>
  <si>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</si>
  <si>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</si>
  <si>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</si>
  <si>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</si>
  <si>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</si>
  <si>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</si>
  <si>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</si>
  <si>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</si>
  <si>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</si>
  <si>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</si>
  <si>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</si>
  <si>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</si>
  <si>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</si>
  <si>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</si>
  <si>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</si>
  <si>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</si>
  <si>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</si>
  <si>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</si>
  <si>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</si>
  <si>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</si>
  <si>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</si>
  <si>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</si>
  <si>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</si>
  <si>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</si>
  <si>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</si>
  <si>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</si>
  <si>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</si>
  <si>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</si>
  <si>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</si>
  <si>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</si>
  <si>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</si>
  <si>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</si>
  <si>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</si>
  <si>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</si>
  <si>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</si>
  <si>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</si>
  <si>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</si>
  <si>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</si>
  <si>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</si>
  <si>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</si>
  <si>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</si>
  <si>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</si>
  <si>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</si>
  <si>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</si>
  <si>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</si>
  <si>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</si>
  <si>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</si>
  <si>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</si>
  <si>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</si>
  <si>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</si>
  <si>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</si>
  <si>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</si>
  <si>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</si>
  <si>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</si>
  <si>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</si>
  <si>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</si>
  <si>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</si>
  <si>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</si>
  <si>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</si>
  <si>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</si>
  <si>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</si>
  <si>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</si>
  <si>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</si>
  <si>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</si>
  <si>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</si>
  <si>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</si>
  <si>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</si>
  <si>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</si>
  <si>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</si>
  <si>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</si>
  <si>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</si>
  <si>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</si>
  <si>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</si>
  <si>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</si>
  <si>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</si>
  <si>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</si>
  <si>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</si>
  <si>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</si>
  <si>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</si>
  <si>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</si>
  <si>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</si>
  <si>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</si>
  <si>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</si>
  <si>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</si>
  <si>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</si>
  <si>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</si>
  <si>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</si>
  <si>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</si>
  <si>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</si>
  <si>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</si>
  <si>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</si>
  <si>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</si>
  <si>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</si>
  <si>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</si>
  <si>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</si>
  <si>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</si>
  <si>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</si>
  <si>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</si>
  <si>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</si>
  <si>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</si>
  <si>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</si>
  <si>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</si>
  <si>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</si>
  <si>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</si>
  <si>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</si>
  <si>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</si>
  <si>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</si>
  <si>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</si>
  <si>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</si>
  <si>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</si>
  <si>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</si>
  <si>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</si>
  <si>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</si>
  <si>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</si>
  <si>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</si>
  <si>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</si>
  <si>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</si>
  <si>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</si>
  <si>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</si>
  <si>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</si>
  <si>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</si>
  <si>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</si>
  <si>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</si>
  <si>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</si>
  <si>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</si>
  <si>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</si>
  <si>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</si>
  <si>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</si>
  <si>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</si>
  <si>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</si>
  <si>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</si>
  <si>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</si>
  <si>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</si>
  <si>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</si>
  <si>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</si>
  <si>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</si>
  <si>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</si>
  <si>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</si>
  <si>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</si>
  <si>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</si>
  <si>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</si>
  <si>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</si>
  <si>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</si>
  <si>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</si>
  <si>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</si>
  <si>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</si>
  <si>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</si>
  <si>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</si>
  <si>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</si>
  <si>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</si>
  <si>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</si>
  <si>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</si>
  <si>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</si>
  <si>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</si>
  <si>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</si>
  <si>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</si>
  <si>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</si>
  <si>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</si>
  <si>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</si>
  <si>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</si>
  <si>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</si>
  <si>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</si>
  <si>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</si>
  <si>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</si>
  <si>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</si>
  <si>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</si>
  <si>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</si>
  <si>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</si>
  <si>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</si>
  <si>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</si>
  <si>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</si>
  <si>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</si>
  <si>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</si>
  <si>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</si>
  <si>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</si>
  <si>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</si>
  <si>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</si>
  <si>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</si>
  <si>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</si>
  <si>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</si>
  <si>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</si>
  <si>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</si>
  <si>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</si>
  <si>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</si>
  <si>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</si>
  <si>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</si>
  <si>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</si>
  <si>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</si>
  <si>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</si>
  <si>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</si>
  <si>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</si>
  <si>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</si>
  <si>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</si>
  <si>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</si>
  <si>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</si>
  <si>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</si>
  <si>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</si>
  <si>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</si>
  <si>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</si>
  <si>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</si>
  <si>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</si>
  <si>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</si>
  <si>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</si>
  <si>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</si>
  <si>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</si>
  <si>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</si>
  <si>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</si>
  <si>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</si>
  <si>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</si>
  <si>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</si>
  <si>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</si>
  <si>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</si>
  <si>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</si>
  <si>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</si>
  <si>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</si>
  <si>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</si>
  <si>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</si>
  <si>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</si>
  <si>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</si>
  <si>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</si>
  <si>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</si>
  <si>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</si>
  <si>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</si>
  <si>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</si>
  <si>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</si>
  <si>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</si>
  <si>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</si>
  <si>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</si>
  <si>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</si>
  <si>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</si>
  <si>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</si>
  <si>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</si>
  <si>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</si>
  <si>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</si>
  <si>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</si>
  <si>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</si>
  <si>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</si>
  <si>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</si>
  <si>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</si>
  <si>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</si>
  <si>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</si>
  <si>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</si>
  <si>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</si>
  <si>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</si>
  <si>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</si>
  <si>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</si>
  <si>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</si>
  <si>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</si>
  <si>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</si>
  <si>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</si>
  <si>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</si>
  <si>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</si>
  <si>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</si>
  <si>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</si>
  <si>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</si>
  <si>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</si>
  <si>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</si>
  <si>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</si>
  <si>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</si>
  <si>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</si>
  <si>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</si>
  <si>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</si>
  <si>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</si>
  <si>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</si>
  <si>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</si>
  <si>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</si>
  <si>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</si>
  <si>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</si>
  <si>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</si>
  <si>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</si>
  <si>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</si>
  <si>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</si>
  <si>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</si>
  <si>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</si>
  <si>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</si>
  <si>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</si>
  <si>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</si>
  <si>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</si>
  <si>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</si>
  <si>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</si>
  <si>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</si>
  <si>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</si>
  <si>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</si>
  <si>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</si>
  <si>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</si>
  <si>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</si>
  <si>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</si>
  <si>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</si>
  <si>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</si>
  <si>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</si>
  <si>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</si>
  <si>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</si>
  <si>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</si>
  <si>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</si>
  <si>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</si>
  <si>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</si>
  <si>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</si>
  <si>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</si>
  <si>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</si>
  <si>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</si>
  <si>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</si>
  <si>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</si>
  <si>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</si>
  <si>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</si>
  <si>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</si>
  <si>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</si>
  <si>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</si>
  <si>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</si>
  <si>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</si>
  <si>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</si>
  <si>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</si>
  <si>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</si>
  <si>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</si>
  <si>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</si>
  <si>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</si>
  <si>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</si>
  <si>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</si>
  <si>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</si>
  <si>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</si>
  <si>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</si>
  <si>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</si>
  <si>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</si>
  <si>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</si>
  <si>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</si>
  <si>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</si>
  <si>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</si>
  <si>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</si>
  <si>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</si>
  <si>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</si>
  <si>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</si>
  <si>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</si>
  <si>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</si>
  <si>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</si>
  <si>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</si>
  <si>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</si>
  <si>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</si>
  <si>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</si>
  <si>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</si>
  <si>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</si>
  <si>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</si>
  <si>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</si>
  <si>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</si>
  <si>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</si>
  <si>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</si>
  <si>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</si>
  <si>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</si>
  <si>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</si>
  <si>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</si>
  <si>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</si>
  <si>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</si>
  <si>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</si>
  <si>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</si>
  <si>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</si>
  <si>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</si>
  <si>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</si>
  <si>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</si>
  <si>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</si>
  <si>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</si>
  <si>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</si>
  <si>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</si>
  <si>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</si>
  <si>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</si>
  <si>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</si>
  <si>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</si>
  <si>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</si>
  <si>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</si>
  <si>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</si>
  <si>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</si>
  <si>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</si>
  <si>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</si>
  <si>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</si>
  <si>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</si>
  <si>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</si>
  <si>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</si>
  <si>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</si>
  <si>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</si>
  <si>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</si>
  <si>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</si>
  <si>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</si>
  <si>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</si>
  <si>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</si>
  <si>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</si>
  <si>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</si>
  <si>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</si>
  <si>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</si>
  <si>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</si>
  <si>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</si>
  <si>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</si>
  <si>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</si>
  <si>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</si>
  <si>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</si>
  <si>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</si>
  <si>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</si>
  <si>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</si>
  <si>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</si>
  <si>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</si>
  <si>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</si>
  <si>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</si>
  <si>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</si>
  <si>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</si>
  <si>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</si>
  <si>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</si>
  <si>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</si>
  <si>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</si>
  <si>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</si>
  <si>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</si>
  <si>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</si>
  <si>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</si>
  <si>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</si>
  <si>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</si>
  <si>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</si>
  <si>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</si>
  <si>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</si>
  <si>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</si>
  <si>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</si>
  <si>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</si>
  <si>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</si>
  <si>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</si>
  <si>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</si>
  <si>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</si>
  <si>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</si>
  <si>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</si>
  <si>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</si>
  <si>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</si>
  <si>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</si>
  <si>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</si>
  <si>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</si>
  <si>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</si>
  <si>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</si>
  <si>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</si>
  <si>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</si>
  <si>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</si>
  <si>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</si>
  <si>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</si>
  <si>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</si>
  <si>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</si>
  <si>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</si>
  <si>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</si>
  <si>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</si>
  <si>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</si>
  <si>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</si>
  <si>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</si>
  <si>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</si>
  <si>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</si>
  <si>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</si>
  <si>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</si>
  <si>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</si>
  <si>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</si>
  <si>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</si>
  <si>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</si>
  <si>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</si>
  <si>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</si>
  <si>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</si>
  <si>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</si>
  <si>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</si>
  <si>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</si>
  <si>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</si>
  <si>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</si>
  <si>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</si>
  <si>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</si>
  <si>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</si>
  <si>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</si>
  <si>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</si>
  <si>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</si>
  <si>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</si>
  <si>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</si>
  <si>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</si>
  <si>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</si>
  <si>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</si>
  <si>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</si>
  <si>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</si>
  <si>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</si>
  <si>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</si>
  <si>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</si>
  <si>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</si>
  <si>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</si>
  <si>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</si>
  <si>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</si>
  <si>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</si>
  <si>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</si>
  <si>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</si>
  <si>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</si>
  <si>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</si>
  <si>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</si>
  <si>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</si>
  <si>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</si>
  <si>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</si>
  <si>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</si>
  <si>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</si>
  <si>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</si>
  <si>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</si>
  <si>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</si>
  <si>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</si>
  <si>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</si>
  <si>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</si>
  <si>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</si>
  <si>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</si>
  <si>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</si>
  <si>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</si>
  <si>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</si>
  <si>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</si>
  <si>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</si>
  <si>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</si>
  <si>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</si>
  <si>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</si>
  <si>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</si>
  <si>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</si>
  <si>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</si>
  <si>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</si>
  <si>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</si>
  <si>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</si>
  <si>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</si>
  <si>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</si>
  <si>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</si>
  <si>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</si>
  <si>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</si>
  <si>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</si>
  <si>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</si>
  <si>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</si>
  <si>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</si>
  <si>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</si>
  <si>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</si>
  <si>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</si>
  <si>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</si>
  <si>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</si>
  <si>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</si>
  <si>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</si>
  <si>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</si>
  <si>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</si>
  <si>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</si>
  <si>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</si>
  <si>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</si>
  <si>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</si>
  <si>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</si>
  <si>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</si>
  <si>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</si>
  <si>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</si>
  <si>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</si>
  <si>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</si>
  <si>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</si>
  <si>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</si>
  <si>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</si>
  <si>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</si>
  <si>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</si>
  <si>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</si>
  <si>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</si>
  <si>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</si>
  <si>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</si>
  <si>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</si>
  <si>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</si>
  <si>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</si>
  <si>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</si>
  <si>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</si>
  <si>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</si>
  <si>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</si>
  <si>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</si>
  <si>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</si>
  <si>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</si>
  <si>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</si>
  <si>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</si>
  <si>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</si>
  <si>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</si>
  <si>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</si>
  <si>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</si>
  <si>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</si>
  <si>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</si>
  <si>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</si>
  <si>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</si>
  <si>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</si>
  <si>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</si>
  <si>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</si>
  <si>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</si>
  <si>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</si>
  <si>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</si>
  <si>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</si>
  <si>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</si>
  <si>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</si>
  <si>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</si>
  <si>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</si>
  <si>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</si>
  <si>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</si>
  <si>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</si>
  <si>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</si>
  <si>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</si>
  <si>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</si>
  <si>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</si>
  <si>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</si>
  <si>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</si>
  <si>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</si>
  <si>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</si>
  <si>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</si>
  <si>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</si>
  <si>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</si>
  <si>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</si>
  <si>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</si>
  <si>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</si>
  <si>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</si>
  <si>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</si>
  <si>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</si>
  <si>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</si>
  <si>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</si>
  <si>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</si>
  <si>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</si>
  <si>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</si>
  <si>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</si>
  <si>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</si>
  <si>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</si>
  <si>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</si>
  <si>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</si>
  <si>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</si>
  <si>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</si>
  <si>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</si>
  <si>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</si>
  <si>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</si>
  <si>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</si>
  <si>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</si>
  <si>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</si>
  <si>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</si>
  <si>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</si>
  <si>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</si>
  <si>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</si>
  <si>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</si>
  <si>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</si>
  <si>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</si>
  <si>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</si>
  <si>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</si>
  <si>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</si>
  <si>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</si>
  <si>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</si>
  <si>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</si>
  <si>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</si>
  <si>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</si>
  <si>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</si>
  <si>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</si>
  <si>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</si>
  <si>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</si>
  <si>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</si>
  <si>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</si>
  <si>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</si>
  <si>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</si>
  <si>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</si>
  <si>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</si>
  <si>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</si>
  <si>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</si>
  <si>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</si>
  <si>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</si>
  <si>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</si>
  <si>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</si>
  <si>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</si>
  <si>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</si>
  <si>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</si>
  <si>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</si>
  <si>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</si>
  <si>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</si>
  <si>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</si>
  <si>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</si>
  <si>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</si>
  <si>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</si>
  <si>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</si>
  <si>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</si>
  <si>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</si>
  <si>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</si>
  <si>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</si>
  <si>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</si>
  <si>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</si>
  <si>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</si>
  <si>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</si>
  <si>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</si>
  <si>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</si>
  <si>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</si>
  <si>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</si>
  <si>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</si>
  <si>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</si>
  <si>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</si>
  <si>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</si>
  <si>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</si>
  <si>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</si>
  <si>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</si>
  <si>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</si>
  <si>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</si>
  <si>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</si>
  <si>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</si>
  <si>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</si>
  <si>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</si>
  <si>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</si>
  <si>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</si>
  <si>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</si>
  <si>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</si>
  <si>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</si>
  <si>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</si>
  <si>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</si>
  <si>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</si>
  <si>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</si>
  <si>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</si>
  <si>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</si>
  <si>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</si>
  <si>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</si>
  <si>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</si>
  <si>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</si>
  <si>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</si>
  <si>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</si>
  <si>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</si>
  <si>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</si>
  <si>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</si>
  <si>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</si>
  <si>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</si>
  <si>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</si>
  <si>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</si>
  <si>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</si>
  <si>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</si>
  <si>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</si>
  <si>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</si>
  <si>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</si>
  <si>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</si>
  <si>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</si>
  <si>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</si>
  <si>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</si>
  <si>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</si>
  <si>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</si>
  <si>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</si>
  <si>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</si>
  <si>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</si>
  <si>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</si>
  <si>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</si>
  <si>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</si>
  <si>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</si>
  <si>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</si>
  <si>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</si>
  <si>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</si>
  <si>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</si>
  <si>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</si>
  <si>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</si>
  <si>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</si>
  <si>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</si>
  <si>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</si>
  <si>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</si>
  <si>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</si>
  <si>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</si>
  <si>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</si>
  <si>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</si>
  <si>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</si>
  <si>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</si>
  <si>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</si>
  <si>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</si>
  <si>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</si>
  <si>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</si>
  <si>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</si>
  <si>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</si>
  <si>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</si>
  <si>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</si>
  <si>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</si>
  <si>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</si>
  <si>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</si>
  <si>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</si>
  <si>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</si>
  <si>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</si>
  <si>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</si>
  <si>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</si>
  <si>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</si>
  <si>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</si>
  <si>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</si>
  <si>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</si>
  <si>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</si>
  <si>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</si>
  <si>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</si>
  <si>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</si>
  <si>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</si>
  <si>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</si>
  <si>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</si>
  <si>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</si>
  <si>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</si>
  <si>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</si>
  <si>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</si>
  <si>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</si>
  <si>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</si>
  <si>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</si>
  <si>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</si>
  <si>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</si>
  <si>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</si>
  <si>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</si>
  <si>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</si>
  <si>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</si>
  <si>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</si>
  <si>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</si>
  <si>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</si>
  <si>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</si>
  <si>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</si>
  <si>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</si>
  <si>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</si>
  <si>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</si>
  <si>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</si>
  <si>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</si>
  <si>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</si>
  <si>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</si>
  <si>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</si>
  <si>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</si>
  <si>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</si>
  <si>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</si>
  <si>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</si>
  <si>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</si>
  <si>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</si>
  <si>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</si>
  <si>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</si>
  <si>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</si>
  <si>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</si>
  <si>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</si>
  <si>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</si>
  <si>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</si>
  <si>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</si>
  <si>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</si>
  <si>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</si>
  <si>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</si>
  <si>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</si>
  <si>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</si>
  <si>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</si>
  <si>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</si>
  <si>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</si>
  <si>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</si>
  <si>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</si>
  <si>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</si>
  <si>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</si>
  <si>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</si>
  <si>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</si>
  <si>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</si>
  <si>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</si>
  <si>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</si>
  <si>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</si>
  <si>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</si>
  <si>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</si>
  <si>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</si>
  <si>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</si>
  <si>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</si>
  <si>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</si>
  <si>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</si>
  <si>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</si>
  <si>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</si>
  <si>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</si>
  <si>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</si>
  <si>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</si>
  <si>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</si>
  <si>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</si>
  <si>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</si>
  <si>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</si>
  <si>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</si>
  <si>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</si>
  <si>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</si>
  <si>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</si>
  <si>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</si>
  <si>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</si>
  <si>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</si>
  <si>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</si>
  <si>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</si>
  <si>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</si>
  <si>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</si>
  <si>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</si>
  <si>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</si>
  <si>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</si>
  <si>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</si>
  <si>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</si>
  <si>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</si>
  <si>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</si>
  <si>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</si>
  <si>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</si>
  <si>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</si>
  <si>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</si>
  <si>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</si>
  <si>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</si>
  <si>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</si>
  <si>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</si>
  <si>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</si>
  <si>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</si>
  <si>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</si>
  <si>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</si>
  <si>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</si>
  <si>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</si>
  <si>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</si>
  <si>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</si>
  <si>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</si>
  <si>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</si>
  <si>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</si>
  <si>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</si>
  <si>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</si>
  <si>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</si>
  <si>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</si>
  <si>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</si>
  <si>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</si>
  <si>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</si>
  <si>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</si>
  <si>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</si>
  <si>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</si>
  <si>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</si>
  <si>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</si>
  <si>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</si>
  <si>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</si>
  <si>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</si>
  <si>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</si>
  <si>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</si>
  <si>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</si>
  <si>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</si>
  <si>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</si>
  <si>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</si>
  <si>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</si>
  <si>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</si>
  <si>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</si>
  <si>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</si>
  <si>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</si>
  <si>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</si>
  <si>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</si>
  <si>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</si>
  <si>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</si>
  <si>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</si>
  <si>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</si>
  <si>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</si>
  <si>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</si>
  <si>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</si>
  <si>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</si>
  <si>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</si>
  <si>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</si>
  <si>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</si>
  <si>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</si>
  <si>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</si>
  <si>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</si>
  <si>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</si>
  <si>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</si>
  <si>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</si>
  <si>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</si>
  <si>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</si>
  <si>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</si>
  <si>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</si>
  <si>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</si>
  <si>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</si>
  <si>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</si>
  <si>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</si>
  <si>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</si>
  <si>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</si>
  <si>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</si>
  <si>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</si>
  <si>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</si>
  <si>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</si>
  <si>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</si>
  <si>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</si>
  <si>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</si>
  <si>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</si>
  <si>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</si>
  <si>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</si>
  <si>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</si>
  <si>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</si>
  <si>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</si>
  <si>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</si>
  <si>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</si>
  <si>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</si>
  <si>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</si>
  <si>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</si>
  <si>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</si>
  <si>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</si>
  <si>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</si>
  <si>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</si>
  <si>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</si>
  <si>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</si>
  <si>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</si>
  <si>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</si>
  <si>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</si>
  <si>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</si>
  <si>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</si>
  <si>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</si>
  <si>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</si>
  <si>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</si>
  <si>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</si>
  <si>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</si>
  <si>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</si>
  <si>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</si>
  <si>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</si>
  <si>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</si>
  <si>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</si>
  <si>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</si>
  <si>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</si>
  <si>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</si>
  <si>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</si>
  <si>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</si>
  <si>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</si>
  <si>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</si>
  <si>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</si>
  <si>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</si>
  <si>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</si>
  <si>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</si>
  <si>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</si>
  <si>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</si>
  <si>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</si>
  <si>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</si>
  <si>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</si>
  <si>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</si>
  <si>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</si>
  <si>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</si>
  <si>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</si>
  <si>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</si>
  <si>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</si>
  <si>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</si>
  <si>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</si>
  <si>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</si>
  <si>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</si>
  <si>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</si>
  <si>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</si>
  <si>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</si>
  <si>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</si>
  <si>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</si>
  <si>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</si>
  <si>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</si>
  <si>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</si>
  <si>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</si>
  <si>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</si>
  <si>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</si>
  <si>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</si>
  <si>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</si>
  <si>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</si>
  <si>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</si>
  <si>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</si>
  <si>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</si>
  <si>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</si>
  <si>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</si>
  <si>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</si>
  <si>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</si>
  <si>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</si>
  <si>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</si>
  <si>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</si>
  <si>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</si>
  <si>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</si>
  <si>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</si>
  <si>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</si>
  <si>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</si>
  <si>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</si>
  <si>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</si>
  <si>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</si>
  <si>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</si>
  <si>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</si>
  <si>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</si>
  <si>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</si>
  <si>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</si>
  <si>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</si>
  <si>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</si>
  <si>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</si>
  <si>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</si>
  <si>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</si>
  <si>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</si>
  <si>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</si>
  <si>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</si>
  <si>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</si>
  <si>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</si>
  <si>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</si>
  <si>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</si>
  <si>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</si>
  <si>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</si>
  <si>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</si>
  <si>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</si>
  <si>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</si>
  <si>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</si>
  <si>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</si>
  <si>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</si>
  <si>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</si>
  <si>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</si>
  <si>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</si>
  <si>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</si>
  <si>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</si>
  <si>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</si>
  <si>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</si>
  <si>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</si>
  <si>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</si>
  <si>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</si>
  <si>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</si>
  <si>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</si>
  <si>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</si>
  <si>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</si>
  <si>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</si>
  <si>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</si>
  <si>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</si>
  <si>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</si>
  <si>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</si>
  <si>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</si>
  <si>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</si>
  <si>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</si>
  <si>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</si>
  <si>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</si>
  <si>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</si>
  <si>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</si>
  <si>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</si>
  <si>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</si>
  <si>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</si>
  <si>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</si>
  <si>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</si>
  <si>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</si>
  <si>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</si>
  <si>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</si>
  <si>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</si>
  <si>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</si>
  <si>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</si>
  <si>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</si>
  <si>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</si>
  <si>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</si>
  <si>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</si>
  <si>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</si>
  <si>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</si>
  <si>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</si>
  <si>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</si>
  <si>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</si>
  <si>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</si>
  <si>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</si>
  <si>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</si>
  <si>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</si>
  <si>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</si>
  <si>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</si>
  <si>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</si>
  <si>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</si>
  <si>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</si>
  <si>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</si>
  <si>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</si>
  <si>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</si>
  <si>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</si>
  <si>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</si>
  <si>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</si>
  <si>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</si>
  <si>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</si>
  <si>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</si>
  <si>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</si>
  <si>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</si>
  <si>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</si>
  <si>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</si>
  <si>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</si>
  <si>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</si>
  <si>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</si>
  <si>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</si>
  <si>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</si>
  <si>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</si>
  <si>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</si>
  <si>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</si>
  <si>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</si>
  <si>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</si>
  <si>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</si>
  <si>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</si>
  <si>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</si>
  <si>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</si>
  <si>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</si>
  <si>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</si>
  <si>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</si>
  <si>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</si>
  <si>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</si>
  <si>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</si>
  <si>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</si>
  <si>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</si>
  <si>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</si>
  <si>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</si>
  <si>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</si>
  <si>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</si>
  <si>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</si>
  <si>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</si>
  <si>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</si>
  <si>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</si>
  <si>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</si>
  <si>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</si>
  <si>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</si>
  <si>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</si>
  <si>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</si>
  <si>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</si>
  <si>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</si>
  <si>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</si>
  <si>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</si>
  <si>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</si>
  <si>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</si>
  <si>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</si>
  <si>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</si>
  <si>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</si>
  <si>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</si>
  <si>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</si>
  <si>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</si>
  <si>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</si>
  <si>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</si>
  <si>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</si>
  <si>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</si>
  <si>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</si>
  <si>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</si>
  <si>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</si>
  <si>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</si>
  <si>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</si>
  <si>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</si>
  <si>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</si>
  <si>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</si>
  <si>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</si>
  <si>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</si>
  <si>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</si>
  <si>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</si>
  <si>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</si>
  <si>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</si>
  <si>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</si>
  <si>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</si>
  <si>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</si>
  <si>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</si>
  <si>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</si>
  <si>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</si>
  <si>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</si>
  <si>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</si>
  <si>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</si>
  <si>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</si>
  <si>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</si>
  <si>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</si>
  <si>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</si>
  <si>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</si>
  <si>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</si>
  <si>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</si>
  <si>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</si>
  <si>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</si>
  <si>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</si>
  <si>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</si>
  <si>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</si>
  <si>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</si>
  <si>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</si>
  <si>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</si>
  <si>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</si>
  <si>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</si>
  <si>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</si>
  <si>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</si>
  <si>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</si>
  <si>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</si>
  <si>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</si>
  <si>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</si>
  <si>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</si>
  <si>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</si>
  <si>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</si>
  <si>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</si>
  <si>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</si>
  <si>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</si>
  <si>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</si>
  <si>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</si>
  <si>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</si>
  <si>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</si>
  <si>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</si>
  <si>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</si>
  <si>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</si>
  <si>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</si>
  <si>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</si>
  <si>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</si>
  <si>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</si>
  <si>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</si>
  <si>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</si>
  <si>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</si>
  <si>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</si>
  <si>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</si>
  <si>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</si>
  <si>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</si>
  <si>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</si>
  <si>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</si>
  <si>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</si>
  <si>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</si>
  <si>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</si>
  <si>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</si>
  <si>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</si>
  <si>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</si>
  <si>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</si>
  <si>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</si>
  <si>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</si>
  <si>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</si>
  <si>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</si>
  <si>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</si>
  <si>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</si>
  <si>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</si>
  <si>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</si>
  <si>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</si>
  <si>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</si>
  <si>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</si>
  <si>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</si>
  <si>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</si>
  <si>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</si>
  <si>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</si>
  <si>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</si>
  <si>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</si>
  <si>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</si>
  <si>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</si>
  <si>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</si>
  <si>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</si>
  <si>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</si>
  <si>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</si>
  <si>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</si>
  <si>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</si>
  <si>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</si>
  <si>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</si>
  <si>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</si>
  <si>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</si>
  <si>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</si>
  <si>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</si>
  <si>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</si>
  <si>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</si>
  <si>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</si>
  <si>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</si>
  <si>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</si>
  <si>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</si>
  <si>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</si>
  <si>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</si>
  <si>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</si>
  <si>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</si>
  <si>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</si>
  <si>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</si>
  <si>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</si>
  <si>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</si>
  <si>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</si>
  <si>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</si>
  <si>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</si>
  <si>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</si>
  <si>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</si>
  <si>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</si>
  <si>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</si>
  <si>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</si>
  <si>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</si>
  <si>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</si>
  <si>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</si>
  <si>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</si>
  <si>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</si>
  <si>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</si>
  <si>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</si>
  <si>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</si>
  <si>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</si>
  <si>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</si>
  <si>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</si>
  <si>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</si>
  <si>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</si>
  <si>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</si>
  <si>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</si>
  <si>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</si>
  <si>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</si>
  <si>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</si>
  <si>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</si>
  <si>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</si>
  <si>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</si>
  <si>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</si>
  <si>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</si>
  <si>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</si>
  <si>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</si>
  <si>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</si>
  <si>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</si>
  <si>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</si>
  <si>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</si>
  <si>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</si>
  <si>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</si>
  <si>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</si>
  <si>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</si>
  <si>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</si>
  <si>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</si>
  <si>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</si>
  <si>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</si>
  <si>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</si>
  <si>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</si>
  <si>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</si>
  <si>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</si>
  <si>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</si>
  <si>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</si>
  <si>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</si>
  <si>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</si>
  <si>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</si>
  <si>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</si>
  <si>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</si>
  <si>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</si>
  <si>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</si>
  <si>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</si>
  <si>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</si>
  <si>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</si>
  <si>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</si>
  <si>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</si>
  <si>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</si>
  <si>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</si>
  <si>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</si>
  <si>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</si>
  <si>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</si>
  <si>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</si>
  <si>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</si>
  <si>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</si>
  <si>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</si>
  <si>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</si>
  <si>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</si>
  <si>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</si>
  <si>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</si>
  <si>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</si>
  <si>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</si>
  <si>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</si>
  <si>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</si>
  <si>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</si>
  <si>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</si>
  <si>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</si>
  <si>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</si>
  <si>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</si>
  <si>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</si>
  <si>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</si>
  <si>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</si>
  <si>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</si>
  <si>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</si>
  <si>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</si>
  <si>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</si>
  <si>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</si>
  <si>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</si>
  <si>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</si>
  <si>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</si>
  <si>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</si>
  <si>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</si>
  <si>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</si>
  <si>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</si>
  <si>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</si>
  <si>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</si>
  <si>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</si>
  <si>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</si>
  <si>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</si>
  <si>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</si>
  <si>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</si>
  <si>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</si>
  <si>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</si>
  <si>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</si>
  <si>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</si>
  <si>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</si>
  <si>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</si>
  <si>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</si>
  <si>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</si>
  <si>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</si>
  <si>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</si>
  <si>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</si>
  <si>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</si>
  <si>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</si>
  <si>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</si>
  <si>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</si>
  <si>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</si>
  <si>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</si>
  <si>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</si>
  <si>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</si>
  <si>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</si>
  <si>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</si>
  <si>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</si>
  <si>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</si>
  <si>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</si>
  <si>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</si>
  <si>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</si>
  <si>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</si>
  <si>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</si>
  <si>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</si>
  <si>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</si>
  <si>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</si>
  <si>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</si>
  <si>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</si>
  <si>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</si>
  <si>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</si>
  <si>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</si>
  <si>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</si>
  <si>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</si>
  <si>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</si>
  <si>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</si>
  <si>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</si>
  <si>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</si>
  <si>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</si>
  <si>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</si>
  <si>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</si>
  <si>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</si>
  <si>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</si>
  <si>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</si>
  <si>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</si>
  <si>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</si>
  <si>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</si>
  <si>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</si>
  <si>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</si>
  <si>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</si>
  <si>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</si>
  <si>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</si>
  <si>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</si>
  <si>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</si>
  <si>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</si>
  <si>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</si>
  <si>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</si>
  <si>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</si>
  <si>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</si>
  <si>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</si>
  <si>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</si>
  <si>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</si>
  <si>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</si>
  <si>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</si>
  <si>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</si>
  <si>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</si>
  <si>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</si>
  <si>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</si>
  <si>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</si>
  <si>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</si>
  <si>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</si>
  <si>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</si>
  <si>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</si>
  <si>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</si>
  <si>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</si>
  <si>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</si>
  <si>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</si>
  <si>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</si>
  <si>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</si>
  <si>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</si>
  <si>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</si>
  <si>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</si>
  <si>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</si>
  <si>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</si>
  <si>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</si>
  <si>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</si>
  <si>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</si>
  <si>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</si>
  <si>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</si>
  <si>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</si>
  <si>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</si>
  <si>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</si>
  <si>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</si>
  <si>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</si>
  <si>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</si>
  <si>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</si>
  <si>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</si>
  <si>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</si>
  <si>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</si>
  <si>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</si>
  <si>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</si>
  <si>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</si>
  <si>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</si>
  <si>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</si>
  <si>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</si>
  <si>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</si>
  <si>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</si>
  <si>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</si>
  <si>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</si>
  <si>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</si>
  <si>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</si>
  <si>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</si>
  <si>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</si>
  <si>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</si>
  <si>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</si>
  <si>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</si>
  <si>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</si>
  <si>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</si>
  <si>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</si>
  <si>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</si>
  <si>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</si>
  <si>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</si>
  <si>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</si>
  <si>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</si>
  <si>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</si>
  <si>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</si>
  <si>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</si>
  <si>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</si>
  <si>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</si>
  <si>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</si>
  <si>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</si>
  <si>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</si>
  <si>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</si>
  <si>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</si>
  <si>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</si>
  <si>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</si>
  <si>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</si>
  <si>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</si>
  <si>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</si>
  <si>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</si>
  <si>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</si>
  <si>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</si>
  <si>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</si>
  <si>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</si>
  <si>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</si>
  <si>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</si>
  <si>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</si>
  <si>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</si>
  <si>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</si>
  <si>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</si>
  <si>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</si>
  <si>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</si>
  <si>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</si>
  <si>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</si>
  <si>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</si>
  <si>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</si>
  <si>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</si>
  <si>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</si>
  <si>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</si>
  <si>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</si>
  <si>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</si>
  <si>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</si>
  <si>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</si>
  <si>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</si>
  <si>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</si>
  <si>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</si>
  <si>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</si>
  <si>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</si>
  <si>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</si>
  <si>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</si>
  <si>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</si>
  <si>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</si>
  <si>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</si>
  <si>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</si>
  <si>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</si>
  <si>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</si>
  <si>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</si>
  <si>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</si>
  <si>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</si>
  <si>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</si>
  <si>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</si>
  <si>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</si>
  <si>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</si>
  <si>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</si>
  <si>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</si>
  <si>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</si>
  <si>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</si>
  <si>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</si>
  <si>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</si>
  <si>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</si>
  <si>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</si>
  <si>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</si>
  <si>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</si>
  <si>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</si>
  <si>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</si>
  <si>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</si>
  <si>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</si>
  <si>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</si>
  <si>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</si>
  <si>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</si>
  <si>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</si>
  <si>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</si>
  <si>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</si>
  <si>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</si>
  <si>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</si>
  <si>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</si>
  <si>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</si>
  <si>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</si>
  <si>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</si>
  <si>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</si>
  <si>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</si>
  <si>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</si>
  <si>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</si>
  <si>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</si>
  <si>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</si>
  <si>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</si>
  <si>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</si>
  <si>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</si>
  <si>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</si>
  <si>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</si>
  <si>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</si>
  <si>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</si>
  <si>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</si>
  <si>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</si>
  <si>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</si>
  <si>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</si>
  <si>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</si>
  <si>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</si>
  <si>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</si>
  <si>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</si>
  <si>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</si>
  <si>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</si>
  <si>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</si>
  <si>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</si>
  <si>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</si>
  <si>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</si>
  <si>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</si>
  <si>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</si>
  <si>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</si>
  <si>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</si>
  <si>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</si>
  <si>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</si>
  <si>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</si>
  <si>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</si>
  <si>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</si>
  <si>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</si>
  <si>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</si>
  <si>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</si>
  <si>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</si>
  <si>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</si>
  <si>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</si>
  <si>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</si>
  <si>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</si>
  <si>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</si>
  <si>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</si>
  <si>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</si>
  <si>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</si>
  <si>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</si>
  <si>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</si>
  <si>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</si>
  <si>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</si>
  <si>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</si>
  <si>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</si>
  <si>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</si>
  <si>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</si>
  <si>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</si>
  <si>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</si>
  <si>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</si>
  <si>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</si>
  <si>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</si>
  <si>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</si>
  <si>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</si>
  <si>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</si>
  <si>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</si>
  <si>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</si>
  <si>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</si>
  <si>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</si>
  <si>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</si>
  <si>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</si>
  <si>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</si>
  <si>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</si>
  <si>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</si>
  <si>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</si>
  <si>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</si>
  <si>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</si>
  <si>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</si>
  <si>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</si>
  <si>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</si>
  <si>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</si>
  <si>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</si>
  <si>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</si>
  <si>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</si>
  <si>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</si>
  <si>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</si>
  <si>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</si>
  <si>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</si>
  <si>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</si>
  <si>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</si>
  <si>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</si>
  <si>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</si>
  <si>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</si>
  <si>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</si>
  <si>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</si>
  <si>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</si>
  <si>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</si>
  <si>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</si>
  <si>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</si>
  <si>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</si>
  <si>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</si>
  <si>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</si>
  <si>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</si>
  <si>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</si>
  <si>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</si>
  <si>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</si>
  <si>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</si>
  <si>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</si>
  <si>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</si>
  <si>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</si>
  <si>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</si>
  <si>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</si>
  <si>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</si>
  <si>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</si>
  <si>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</si>
  <si>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</si>
  <si>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</si>
  <si>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</si>
  <si>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</si>
  <si>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</si>
  <si>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</si>
  <si>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</si>
  <si>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</si>
  <si>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</si>
  <si>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</si>
  <si>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</si>
  <si>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</si>
  <si>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</si>
  <si>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</si>
  <si>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</si>
  <si>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</si>
  <si>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</si>
  <si>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</si>
  <si>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</si>
  <si>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</si>
  <si>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</si>
  <si>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</si>
  <si>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</si>
  <si>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</si>
  <si>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</si>
  <si>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</si>
  <si>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</si>
  <si>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</si>
  <si>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</si>
  <si>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</si>
  <si>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</si>
  <si>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</si>
  <si>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</si>
  <si>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</si>
  <si>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</si>
  <si>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</si>
  <si>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</si>
  <si>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</si>
  <si>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</si>
  <si>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</si>
  <si>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</si>
  <si>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</si>
  <si>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</si>
  <si>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</si>
  <si>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</si>
  <si>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</si>
  <si>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</si>
  <si>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</si>
  <si>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</si>
  <si>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</si>
  <si>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</si>
  <si>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</si>
  <si>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</si>
  <si>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</si>
  <si>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</si>
  <si>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</si>
  <si>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</si>
  <si>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</si>
  <si>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</si>
  <si>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</si>
  <si>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</si>
  <si>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</si>
  <si>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</si>
  <si>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</si>
  <si>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</si>
  <si>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</si>
  <si>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</si>
  <si>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</si>
  <si>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</si>
  <si>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</si>
  <si>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</si>
  <si>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</si>
  <si>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</si>
  <si>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</si>
  <si>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</si>
  <si>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</si>
  <si>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</si>
  <si>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</si>
  <si>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</si>
  <si>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</si>
  <si>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</si>
  <si>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</si>
  <si>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</si>
  <si>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</si>
  <si>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</si>
  <si>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</si>
  <si>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</si>
  <si>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</si>
  <si>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</si>
  <si>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</si>
  <si>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</si>
  <si>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</si>
  <si>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</si>
  <si>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</si>
  <si>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</si>
  <si>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</si>
  <si>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</si>
  <si>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</si>
  <si>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</si>
  <si>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</si>
  <si>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</si>
  <si>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</si>
  <si>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</si>
  <si>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</si>
  <si>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</si>
  <si>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</si>
  <si>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</si>
  <si>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</si>
  <si>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</si>
  <si>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</si>
  <si>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</si>
  <si>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</si>
  <si>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</si>
  <si>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</si>
  <si>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</si>
  <si>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</si>
  <si>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</si>
  <si>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</si>
  <si>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</si>
  <si>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</si>
  <si>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</si>
  <si>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</si>
  <si>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</si>
  <si>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</si>
  <si>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</si>
  <si>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</si>
  <si>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</si>
  <si>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</si>
  <si>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</si>
  <si>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</si>
  <si>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</si>
  <si>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</si>
  <si>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</si>
  <si>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</si>
  <si>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</si>
  <si>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</si>
  <si>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</si>
  <si>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</si>
  <si>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</si>
  <si>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</si>
  <si>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</si>
  <si>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</si>
  <si>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</si>
  <si>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</si>
  <si>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</si>
  <si>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</si>
  <si>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</si>
  <si>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</si>
  <si>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</si>
  <si>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</si>
  <si>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</si>
  <si>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</si>
  <si>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</si>
  <si>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</si>
  <si>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</si>
  <si>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</si>
  <si>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</si>
  <si>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</si>
  <si>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</si>
  <si>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</si>
  <si>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</si>
  <si>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</si>
  <si>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</si>
  <si>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</si>
  <si>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</si>
  <si>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</si>
  <si>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</si>
  <si>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</si>
  <si>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</si>
  <si>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</si>
  <si>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</si>
  <si>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</si>
  <si>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</si>
  <si>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</si>
  <si>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</si>
  <si>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</si>
  <si>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</si>
  <si>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</si>
  <si>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</si>
  <si>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</si>
  <si>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</si>
  <si>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</si>
  <si>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</si>
  <si>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</si>
  <si>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</si>
  <si>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</si>
  <si>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</si>
  <si>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</si>
  <si>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</si>
  <si>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</si>
  <si>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</si>
  <si>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</si>
  <si>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</si>
  <si>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</si>
  <si>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</si>
  <si>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</si>
  <si>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</si>
  <si>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</si>
  <si>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</si>
  <si>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</si>
  <si>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</si>
  <si>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</si>
  <si>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</si>
  <si>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</si>
  <si>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</si>
  <si>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</si>
  <si>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</si>
  <si>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</si>
  <si>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</si>
  <si>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</si>
  <si>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</si>
  <si>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</si>
  <si>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</si>
  <si>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</si>
  <si>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</si>
  <si>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</si>
  <si>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</si>
  <si>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</si>
  <si>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</si>
  <si>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</si>
  <si>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</si>
  <si>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</si>
  <si>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</si>
  <si>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</si>
  <si>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</si>
  <si>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</si>
  <si>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</si>
  <si>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</si>
  <si>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</si>
  <si>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</si>
  <si>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</si>
  <si>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</si>
  <si>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</si>
  <si>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</si>
  <si>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</si>
  <si>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</si>
  <si>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</si>
  <si>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</si>
  <si>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</si>
  <si>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</si>
  <si>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</si>
  <si>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</si>
  <si>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</si>
  <si>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</si>
  <si>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</si>
  <si>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</si>
  <si>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</si>
  <si>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</si>
  <si>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</si>
  <si>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</si>
  <si>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</si>
  <si>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</si>
  <si>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</si>
  <si>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</si>
  <si>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</si>
  <si>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</si>
  <si>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</si>
  <si>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</si>
  <si>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</si>
  <si>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</si>
  <si>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</si>
  <si>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</si>
  <si>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</si>
  <si>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</si>
  <si>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</si>
  <si>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</si>
  <si>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</si>
  <si>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</si>
  <si>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</si>
  <si>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</si>
  <si>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</si>
  <si>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</si>
  <si>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</si>
  <si>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</si>
  <si>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</si>
  <si>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</si>
  <si>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</si>
  <si>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</si>
  <si>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</si>
  <si>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</si>
  <si>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</si>
  <si>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</si>
  <si>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</si>
  <si>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</si>
  <si>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</si>
  <si>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</si>
  <si>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</si>
  <si>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</si>
  <si>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</si>
  <si>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</si>
  <si>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</si>
  <si>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</si>
  <si>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</si>
  <si>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</si>
  <si>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</si>
  <si>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</si>
  <si>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</si>
  <si>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</si>
  <si>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</si>
  <si>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</si>
  <si>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</si>
  <si>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</si>
  <si>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</si>
  <si>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</si>
  <si>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</si>
  <si>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</si>
  <si>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</si>
  <si>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</si>
  <si>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</si>
  <si>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</si>
  <si>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</si>
  <si>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</si>
  <si>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</si>
  <si>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</si>
  <si>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</si>
  <si>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</si>
  <si>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</si>
  <si>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</si>
  <si>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</si>
  <si>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</si>
  <si>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</si>
  <si>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</si>
  <si>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</si>
  <si>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</si>
  <si>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</si>
  <si>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</si>
  <si>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</si>
  <si>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</si>
  <si>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</si>
  <si>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</si>
  <si>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</si>
  <si>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</si>
  <si>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</si>
  <si>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</si>
  <si>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</si>
  <si>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</si>
  <si>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</si>
  <si>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</si>
  <si>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</si>
  <si>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</si>
  <si>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</si>
  <si>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</si>
  <si>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</si>
  <si>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</si>
  <si>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</si>
  <si>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</si>
  <si>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</si>
  <si>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</si>
  <si>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</si>
  <si>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</si>
  <si>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</si>
  <si>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</si>
  <si>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</si>
  <si>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</si>
  <si>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</si>
  <si>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</si>
  <si>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</si>
  <si>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</si>
  <si>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</si>
  <si>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</si>
  <si>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</si>
  <si>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</si>
  <si>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</si>
  <si>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</si>
  <si>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</si>
  <si>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</si>
  <si>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</si>
  <si>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</si>
  <si>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</si>
  <si>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</si>
  <si>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</si>
  <si>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</si>
  <si>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</si>
  <si>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</si>
  <si>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</si>
  <si>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</si>
  <si>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</si>
  <si>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</si>
  <si>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</si>
  <si>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</si>
  <si>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</si>
  <si>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</si>
  <si>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</si>
  <si>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</si>
  <si>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</si>
  <si>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</si>
  <si>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</si>
  <si>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</si>
  <si>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</si>
  <si>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</si>
  <si>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</si>
  <si>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</si>
  <si>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</si>
  <si>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</si>
  <si>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</si>
  <si>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</si>
  <si>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</si>
  <si>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</si>
  <si>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</si>
  <si>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</si>
  <si>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</si>
  <si>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</si>
  <si>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</si>
  <si>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</si>
  <si>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</si>
  <si>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</si>
  <si>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</si>
  <si>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</si>
  <si>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</si>
  <si>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</si>
  <si>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</si>
  <si>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</si>
  <si>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</si>
  <si>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</si>
  <si>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</si>
  <si>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</si>
  <si>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</si>
  <si>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</si>
  <si>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</si>
  <si>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</si>
  <si>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</si>
  <si>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</si>
  <si>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</si>
  <si>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</si>
  <si>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</si>
  <si>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</si>
  <si>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</si>
  <si>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</si>
  <si>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</si>
  <si>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</si>
  <si>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</si>
  <si>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</si>
  <si>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</si>
  <si>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</si>
  <si>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</si>
  <si>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</si>
  <si>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</si>
  <si>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</si>
  <si>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</si>
  <si>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</si>
  <si>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</si>
  <si>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</si>
  <si>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</si>
  <si>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</si>
  <si>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</si>
  <si>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</si>
  <si>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</si>
  <si>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</si>
  <si>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</si>
  <si>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</si>
  <si>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</si>
  <si>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</si>
  <si>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</si>
  <si>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</si>
  <si>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</si>
  <si>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</si>
  <si>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</si>
  <si>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</si>
  <si>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</si>
  <si>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</si>
  <si>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</si>
  <si>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</si>
  <si>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</si>
  <si>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</si>
  <si>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</si>
  <si>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</si>
  <si>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</si>
  <si>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</si>
  <si>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</si>
  <si>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</si>
  <si>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</si>
  <si>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</si>
  <si>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</si>
  <si>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</si>
  <si>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</si>
  <si>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</si>
  <si>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</si>
  <si>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</si>
  <si>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</si>
  <si>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</si>
  <si>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</si>
  <si>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</si>
  <si>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</si>
  <si>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</si>
  <si>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</si>
  <si>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</si>
  <si>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</si>
  <si>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</si>
  <si>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</si>
  <si>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</si>
  <si>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</si>
  <si>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</si>
  <si>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</si>
  <si>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</si>
  <si>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</si>
  <si>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</si>
  <si>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</si>
  <si>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</si>
  <si>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</si>
  <si>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</si>
  <si>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</si>
  <si>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</si>
  <si>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</si>
  <si>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</si>
  <si>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</si>
  <si>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</si>
  <si>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</si>
  <si>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</si>
  <si>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</si>
  <si>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</si>
  <si>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</si>
  <si>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</si>
  <si>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</si>
  <si>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</si>
  <si>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</si>
  <si>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</si>
  <si>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</si>
  <si>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</si>
  <si>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</si>
  <si>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</si>
  <si>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</si>
  <si>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</si>
  <si>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</si>
  <si>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</si>
  <si>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</si>
  <si>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</si>
  <si>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</si>
  <si>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</si>
  <si>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</si>
  <si>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</si>
  <si>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</si>
  <si>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</si>
  <si>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</si>
  <si>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</si>
  <si>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</si>
  <si>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</si>
  <si>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</si>
  <si>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</si>
  <si>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</si>
  <si>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</si>
  <si>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</si>
  <si>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</si>
  <si>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</si>
  <si>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</si>
  <si>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</si>
  <si>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</si>
  <si>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</si>
  <si>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</si>
  <si>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</si>
  <si>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</si>
  <si>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</si>
  <si>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</si>
  <si>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</si>
  <si>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</si>
  <si>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</si>
  <si>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</si>
  <si>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</si>
  <si>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</si>
  <si>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</si>
  <si>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</si>
  <si>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</si>
  <si>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</si>
  <si>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</si>
  <si>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</si>
  <si>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</si>
  <si>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</si>
  <si>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</si>
  <si>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</si>
  <si>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</si>
  <si>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</si>
  <si>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</si>
  <si>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</si>
  <si>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</si>
  <si>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</si>
  <si>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</si>
  <si>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</si>
  <si>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</si>
  <si>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</si>
  <si>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</si>
  <si>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</si>
  <si>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</si>
  <si>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</si>
  <si>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</si>
  <si>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</si>
  <si>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</si>
  <si>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</si>
  <si>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</si>
  <si>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</si>
  <si>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</si>
  <si>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</si>
  <si>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</si>
  <si>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</si>
  <si>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</si>
  <si>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</si>
  <si>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</si>
  <si>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</si>
  <si>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</si>
  <si>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</si>
  <si>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</si>
  <si>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</si>
  <si>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</si>
  <si>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</si>
  <si>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</si>
  <si>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</si>
  <si>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</si>
  <si>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</si>
  <si>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</si>
  <si>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</si>
  <si>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</si>
  <si>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</si>
  <si>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</si>
  <si>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</si>
  <si>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</si>
  <si>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</si>
  <si>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</si>
  <si>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</si>
  <si>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</si>
  <si>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</si>
  <si>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</si>
  <si>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</si>
  <si>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</si>
  <si>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</si>
  <si>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</si>
  <si>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</si>
  <si>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</si>
  <si>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</si>
  <si>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</si>
  <si>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</si>
  <si>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</si>
  <si>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</si>
  <si>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</si>
  <si>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</si>
  <si>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</si>
  <si>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</si>
  <si>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</si>
  <si>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</si>
  <si>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</si>
  <si>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</si>
  <si>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</si>
  <si>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</si>
  <si>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</si>
  <si>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</si>
  <si>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</si>
  <si>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</si>
  <si>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</si>
  <si>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</si>
  <si>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</si>
  <si>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</si>
  <si>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</si>
  <si>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</si>
  <si>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</si>
  <si>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</si>
  <si>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</si>
  <si>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</si>
  <si>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</si>
  <si>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</si>
  <si>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</si>
  <si>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</si>
  <si>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</si>
  <si>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</si>
  <si>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</si>
  <si>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</si>
  <si>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</si>
  <si>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</si>
  <si>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</si>
  <si>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</si>
  <si>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</si>
  <si>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</si>
  <si>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</si>
  <si>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</si>
  <si>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</si>
  <si>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</si>
  <si>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</si>
  <si>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</si>
  <si>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</si>
  <si>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</si>
  <si>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</si>
  <si>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</si>
  <si>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</si>
  <si>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</si>
  <si>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</si>
  <si>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</si>
  <si>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</si>
  <si>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</si>
  <si>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</si>
  <si>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</si>
  <si>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</si>
  <si>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</si>
  <si>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</si>
  <si>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</si>
  <si>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</si>
  <si>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</si>
  <si>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</si>
  <si>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</si>
  <si>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</si>
  <si>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</si>
  <si>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</si>
  <si>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</si>
  <si>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</si>
  <si>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</si>
  <si>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</si>
  <si>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</si>
  <si>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</si>
  <si>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</si>
  <si>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</si>
  <si>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</si>
  <si>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</si>
  <si>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</si>
  <si>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</si>
  <si>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</si>
  <si>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</si>
  <si>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</si>
  <si>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</si>
  <si>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</si>
  <si>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</si>
  <si>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</si>
  <si>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</si>
  <si>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</si>
  <si>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</si>
  <si>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</si>
  <si>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</si>
  <si>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</si>
  <si>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</si>
  <si>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</si>
  <si>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</si>
  <si>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</si>
  <si>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</si>
  <si>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</si>
  <si>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</si>
  <si>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</si>
  <si>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</si>
  <si>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</si>
  <si>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</si>
  <si>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</si>
  <si>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</si>
  <si>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</si>
  <si>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</si>
  <si>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</si>
  <si>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</si>
  <si>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</si>
  <si>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</si>
  <si>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</si>
  <si>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</si>
  <si>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</si>
  <si>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</si>
  <si>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</si>
  <si>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</si>
  <si>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</si>
  <si>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</si>
  <si>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</si>
  <si>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</si>
  <si>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</si>
  <si>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</si>
  <si>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</si>
  <si>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</si>
  <si>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</si>
  <si>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</si>
  <si>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</si>
  <si>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</si>
  <si>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</si>
  <si>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</si>
  <si>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</si>
  <si>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</si>
  <si>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</si>
  <si>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</si>
  <si>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</si>
  <si>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</si>
  <si>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</si>
  <si>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</si>
  <si>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</si>
  <si>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</si>
  <si>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</si>
  <si>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</si>
  <si>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</si>
  <si>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</si>
  <si>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</si>
  <si>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</si>
  <si>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</si>
  <si>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</si>
  <si>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</si>
  <si>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</si>
  <si>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</si>
  <si>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</si>
  <si>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</si>
  <si>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</si>
  <si>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</si>
  <si>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</si>
  <si>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</si>
  <si>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</si>
  <si>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</si>
  <si>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</si>
  <si>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</si>
  <si>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</si>
  <si>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</si>
  <si>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</si>
  <si>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</si>
  <si>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</si>
  <si>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</si>
  <si>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</si>
  <si>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</si>
  <si>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</si>
  <si>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</si>
  <si>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</si>
  <si>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</si>
  <si>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</si>
  <si>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</si>
  <si>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</si>
  <si>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</si>
  <si>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</si>
  <si>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</si>
  <si>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</si>
  <si>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</si>
  <si>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</si>
  <si>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</si>
  <si>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</si>
  <si>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</si>
  <si>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</si>
  <si>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</si>
  <si>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</si>
  <si>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</si>
  <si>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</si>
  <si>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</si>
  <si>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</si>
  <si>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</si>
  <si>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</si>
  <si>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</si>
  <si>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</si>
  <si>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</si>
  <si>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</si>
  <si>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</si>
  <si>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</si>
  <si>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</si>
  <si>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</si>
  <si>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</si>
  <si>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</si>
  <si>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</si>
  <si>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</si>
  <si>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</si>
  <si>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</si>
  <si>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</si>
  <si>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</si>
  <si>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</si>
  <si>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</si>
  <si>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</si>
  <si>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</si>
  <si>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</si>
  <si>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</si>
  <si>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</si>
  <si>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</si>
  <si>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</si>
  <si>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</si>
  <si>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</si>
  <si>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</si>
  <si>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</si>
  <si>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</si>
  <si>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</si>
  <si>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</si>
  <si>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</si>
  <si>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</si>
  <si>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</si>
  <si>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</si>
  <si>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</si>
  <si>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</si>
  <si>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</si>
  <si>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</si>
  <si>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</si>
  <si>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</si>
  <si>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</si>
  <si>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</si>
  <si>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</si>
  <si>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</si>
  <si>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</si>
  <si>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</si>
  <si>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</si>
  <si>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</si>
  <si>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</si>
  <si>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</si>
  <si>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</si>
  <si>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</si>
  <si>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</si>
  <si>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</si>
  <si>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</si>
  <si>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</si>
  <si>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</si>
  <si>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</si>
  <si>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</si>
  <si>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</si>
  <si>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</si>
  <si>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</si>
  <si>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</si>
  <si>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</si>
  <si>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</si>
  <si>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</si>
  <si>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</si>
  <si>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</si>
  <si>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</si>
  <si>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</si>
  <si>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</si>
  <si>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</si>
  <si>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</si>
  <si>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</si>
  <si>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</si>
  <si>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</si>
  <si>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</si>
  <si>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</si>
  <si>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</si>
  <si>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</si>
  <si>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</si>
  <si>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</si>
  <si>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</si>
  <si>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</si>
  <si>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</si>
  <si>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</si>
  <si>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</si>
  <si>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</si>
  <si>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</si>
  <si>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</si>
  <si>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</si>
  <si>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</si>
  <si>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</si>
  <si>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</si>
  <si>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</si>
  <si>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</si>
  <si>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</si>
  <si>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</si>
  <si>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</si>
  <si>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</si>
  <si>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</si>
  <si>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</si>
  <si>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</si>
  <si>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</si>
  <si>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</si>
  <si>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</si>
  <si>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</si>
  <si>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</si>
  <si>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</si>
  <si>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</si>
  <si>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</si>
  <si>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</si>
  <si>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</si>
  <si>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</si>
  <si>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</si>
  <si>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</si>
  <si>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</si>
  <si>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</si>
  <si>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</si>
  <si>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</si>
  <si>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</si>
  <si>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</si>
  <si>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</si>
  <si>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</si>
  <si>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</si>
  <si>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</si>
  <si>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</si>
  <si>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</si>
  <si>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</si>
  <si>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</si>
  <si>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</si>
  <si>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</si>
  <si>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</si>
  <si>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</si>
  <si>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</si>
  <si>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</si>
  <si>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</si>
  <si>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</si>
  <si>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</si>
  <si>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</si>
  <si>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</si>
  <si>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</si>
  <si>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</si>
  <si>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</si>
  <si>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</si>
  <si>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</si>
  <si>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</si>
  <si>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</si>
  <si>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</si>
  <si>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</si>
  <si>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</si>
  <si>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</si>
  <si>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</si>
  <si>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</si>
  <si>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</si>
  <si>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</si>
  <si>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</si>
  <si>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</si>
  <si>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</si>
  <si>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</si>
  <si>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</si>
  <si>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</si>
  <si>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</si>
  <si>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</si>
  <si>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</si>
  <si>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</si>
  <si>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</si>
  <si>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</si>
  <si>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</si>
  <si>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</si>
  <si>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</si>
  <si>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</si>
  <si>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</si>
  <si>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</si>
  <si>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</si>
  <si>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</si>
  <si>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</si>
  <si>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</si>
  <si>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</si>
  <si>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</si>
  <si>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</si>
  <si>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</si>
  <si>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</si>
  <si>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</si>
  <si>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</si>
  <si>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</si>
  <si>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</si>
  <si>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</si>
  <si>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</si>
  <si>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</si>
  <si>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</si>
  <si>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</si>
  <si>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</si>
  <si>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</si>
  <si>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</si>
  <si>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</si>
  <si>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</si>
  <si>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</si>
  <si>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</si>
  <si>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</si>
  <si>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</si>
  <si>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</si>
  <si>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</si>
  <si>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</si>
  <si>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</si>
  <si>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</si>
  <si>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</si>
  <si>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</si>
  <si>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</si>
  <si>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</si>
  <si>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</si>
  <si>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</si>
  <si>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</si>
  <si>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</si>
  <si>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</si>
  <si>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</si>
  <si>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</si>
  <si>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</si>
  <si>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</si>
  <si>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</si>
  <si>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</si>
  <si>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</si>
  <si>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</si>
  <si>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</si>
  <si>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</si>
  <si>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</si>
  <si>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</si>
  <si>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</si>
  <si>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</si>
  <si>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</si>
  <si>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</si>
  <si>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</si>
  <si>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</si>
  <si>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</si>
  <si>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</si>
  <si>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</si>
  <si>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</si>
  <si>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</si>
  <si>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</si>
  <si>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</si>
  <si>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</si>
  <si>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</si>
  <si>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</si>
  <si>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</si>
  <si>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</si>
  <si>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</si>
  <si>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</si>
  <si>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</si>
  <si>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</si>
  <si>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</si>
  <si>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</si>
  <si>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</si>
  <si>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</si>
  <si>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</si>
  <si>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</si>
  <si>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</si>
  <si>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</si>
  <si>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</si>
  <si>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</si>
  <si>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</si>
  <si>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</si>
  <si>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</si>
  <si>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</si>
  <si>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</si>
  <si>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</si>
  <si>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</si>
  <si>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</si>
  <si>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</si>
  <si>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</si>
  <si>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</si>
  <si>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</si>
  <si>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</si>
  <si>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</si>
  <si>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</si>
  <si>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</si>
  <si>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</si>
  <si>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</si>
  <si>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</si>
  <si>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</si>
  <si>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</si>
  <si>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</si>
  <si>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</si>
  <si>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</si>
  <si>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</si>
  <si>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</si>
  <si>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</si>
  <si>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</si>
  <si>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</si>
  <si>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</si>
  <si>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</si>
  <si>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</si>
  <si>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</si>
  <si>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</si>
  <si>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</si>
  <si>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</si>
  <si>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</si>
  <si>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</si>
  <si>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</si>
  <si>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</si>
  <si>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</si>
  <si>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</si>
  <si>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</si>
  <si>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</si>
  <si>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</si>
  <si>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</si>
  <si>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</si>
  <si>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</si>
  <si>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</si>
  <si>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</si>
  <si>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</si>
  <si>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</si>
  <si>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</si>
  <si>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</si>
  <si>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</si>
  <si>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</si>
  <si>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</si>
  <si>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</si>
  <si>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</si>
  <si>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</si>
  <si>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</si>
  <si>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</si>
  <si>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</si>
  <si>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</si>
  <si>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</si>
  <si>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</si>
  <si>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</si>
  <si>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</si>
  <si>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</si>
  <si>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</si>
  <si>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</si>
  <si>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</si>
  <si>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</si>
  <si>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</si>
  <si>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</si>
  <si>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</si>
  <si>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</si>
  <si>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</si>
  <si>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</si>
  <si>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</si>
  <si>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</si>
  <si>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</si>
  <si>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</si>
  <si>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</si>
  <si>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</si>
  <si>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</si>
  <si>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</si>
  <si>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</si>
  <si>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</si>
  <si>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</si>
  <si>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</si>
  <si>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</si>
  <si>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</si>
  <si>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</si>
  <si>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</si>
  <si>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</si>
  <si>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</si>
  <si>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</si>
  <si>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</si>
  <si>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</si>
  <si>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</si>
  <si>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</si>
  <si>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</si>
  <si>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</si>
  <si>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</si>
  <si>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</si>
  <si>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</si>
  <si>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</si>
  <si>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</si>
  <si>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</si>
  <si>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</si>
  <si>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</si>
  <si>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</si>
  <si>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</si>
  <si>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</si>
  <si>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</si>
  <si>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</si>
  <si>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</si>
  <si>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</si>
  <si>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</si>
  <si>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</si>
  <si>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</si>
  <si>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</si>
  <si>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</si>
  <si>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</si>
  <si>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</si>
  <si>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</si>
  <si>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</si>
  <si>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</si>
  <si>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</si>
  <si>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</si>
  <si>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</si>
  <si>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</si>
  <si>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</si>
  <si>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</si>
  <si>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</si>
  <si>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</si>
  <si>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</si>
  <si>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</si>
  <si>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</si>
  <si>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</si>
  <si>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</si>
  <si>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</si>
  <si>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</si>
  <si>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</si>
  <si>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</si>
  <si>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</si>
  <si>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</si>
  <si>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</si>
  <si>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</si>
  <si>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</si>
  <si>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</si>
  <si>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</si>
  <si>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</si>
  <si>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</si>
  <si>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</si>
  <si>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</si>
  <si>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</si>
  <si>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</si>
  <si>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</si>
  <si>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</si>
  <si>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</si>
  <si>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</si>
  <si>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</si>
  <si>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</si>
  <si>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</si>
  <si>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</si>
  <si>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</si>
  <si>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</si>
  <si>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</si>
  <si>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</si>
  <si>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</si>
  <si>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</si>
  <si>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</si>
  <si>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</si>
  <si>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</si>
  <si>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</si>
  <si>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</si>
  <si>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</si>
  <si>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</si>
  <si>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</si>
  <si>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</si>
  <si>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</si>
  <si>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</si>
  <si>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</si>
  <si>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</si>
  <si>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</si>
  <si>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</si>
  <si>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</si>
  <si>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</si>
  <si>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</si>
  <si>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</si>
  <si>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</si>
  <si>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</si>
  <si>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</si>
  <si>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</si>
  <si>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</si>
  <si>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</si>
  <si>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</si>
  <si>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</si>
  <si>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</si>
  <si>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</si>
  <si>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</si>
  <si>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</si>
  <si>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</si>
  <si>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</si>
  <si>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</si>
  <si>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</si>
  <si>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</si>
  <si>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</si>
  <si>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</si>
  <si>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</si>
  <si>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</si>
  <si>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</si>
  <si>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</si>
  <si>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</si>
  <si>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</si>
  <si>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</si>
  <si>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</si>
  <si>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</si>
  <si>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</si>
  <si>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</si>
  <si>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</si>
  <si>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</si>
  <si>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</si>
  <si>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</si>
  <si>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</si>
  <si>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</si>
  <si>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</si>
  <si>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</si>
  <si>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</si>
  <si>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</si>
  <si>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</si>
  <si>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</si>
  <si>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</si>
  <si>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</si>
  <si>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</si>
  <si>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</si>
  <si>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</si>
  <si>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</si>
  <si>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</si>
  <si>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</si>
  <si>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</si>
  <si>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</si>
  <si>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</si>
  <si>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</si>
  <si>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</si>
  <si>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</si>
  <si>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</si>
  <si>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</si>
  <si>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</si>
  <si>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</si>
  <si>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</si>
  <si>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</si>
  <si>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</si>
  <si>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</si>
  <si>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</si>
  <si>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</si>
  <si>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</si>
  <si>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</si>
  <si>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</si>
  <si>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</si>
  <si>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</si>
  <si>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</si>
  <si>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</si>
  <si>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</si>
  <si>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</si>
  <si>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</si>
  <si>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</si>
  <si>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</si>
  <si>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</si>
  <si>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</si>
  <si>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</si>
  <si>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</si>
  <si>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</si>
  <si>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</si>
  <si>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</si>
  <si>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</si>
  <si>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</si>
  <si>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</si>
  <si>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</si>
  <si>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</si>
  <si>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</si>
  <si>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</si>
  <si>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</si>
  <si>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</si>
  <si>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</si>
  <si>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</si>
  <si>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</si>
  <si>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</si>
  <si>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</si>
  <si>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</si>
  <si>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</si>
  <si>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</si>
  <si>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</si>
  <si>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</si>
  <si>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</si>
  <si>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</si>
  <si>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</si>
  <si>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</si>
  <si>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</si>
  <si>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</si>
  <si>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</si>
  <si>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</si>
  <si>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</si>
  <si>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</si>
  <si>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</si>
  <si>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</si>
  <si>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</si>
  <si>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</si>
  <si>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</si>
  <si>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</si>
  <si>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</si>
  <si>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</si>
  <si>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</si>
  <si>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</si>
  <si>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</si>
  <si>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</si>
  <si>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</si>
  <si>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</si>
  <si>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</si>
  <si>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</si>
  <si>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</si>
  <si>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</si>
  <si>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</si>
  <si>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</si>
  <si>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</si>
  <si>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</si>
  <si>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</si>
  <si>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</si>
  <si>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</si>
  <si>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</si>
  <si>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</si>
  <si>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</si>
  <si>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</si>
  <si>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</si>
  <si>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</si>
  <si>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</si>
  <si>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</si>
  <si>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</si>
  <si>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</si>
  <si>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</si>
  <si>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</si>
  <si>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</si>
  <si>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</si>
  <si>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</si>
  <si>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</si>
  <si>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</si>
  <si>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</si>
  <si>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</si>
  <si>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</si>
  <si>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</si>
  <si>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</si>
  <si>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</si>
  <si>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</si>
  <si>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</si>
  <si>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</si>
  <si>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</si>
  <si>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</si>
  <si>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</si>
  <si>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</si>
  <si>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</si>
  <si>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</si>
  <si>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</si>
  <si>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</si>
  <si>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</si>
  <si>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</si>
  <si>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</si>
  <si>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</si>
  <si>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</si>
  <si>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</si>
  <si>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</si>
  <si>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</si>
  <si>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</si>
  <si>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</si>
  <si>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</si>
  <si>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</si>
  <si>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</si>
  <si>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</si>
  <si>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</si>
  <si>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</si>
  <si>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</si>
  <si>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</si>
  <si>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</si>
  <si>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</si>
  <si>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</si>
  <si>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</si>
  <si>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</si>
  <si>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</si>
  <si>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</si>
  <si>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</si>
  <si>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</si>
  <si>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</si>
  <si>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</si>
  <si>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</si>
  <si>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</si>
  <si>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</si>
  <si>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</si>
  <si>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</si>
  <si>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</si>
  <si>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</si>
  <si>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</si>
  <si>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</si>
  <si>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</si>
  <si>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</si>
  <si>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</si>
  <si>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</si>
  <si>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</si>
  <si>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</si>
  <si>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</si>
  <si>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</si>
  <si>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</si>
  <si>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</si>
  <si>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</si>
  <si>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</si>
  <si>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</si>
  <si>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</si>
  <si>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</si>
  <si>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</si>
  <si>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</si>
  <si>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</si>
  <si>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</si>
  <si>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</si>
  <si>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</si>
  <si>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</si>
  <si>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</si>
  <si>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</si>
  <si>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</si>
  <si>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</si>
  <si>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</si>
  <si>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</si>
  <si>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</si>
  <si>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</si>
  <si>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</si>
  <si>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</si>
  <si>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</si>
  <si>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</si>
  <si>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</si>
  <si>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</si>
  <si>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</si>
  <si>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</si>
  <si>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</si>
  <si>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</si>
  <si>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</si>
  <si>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</si>
  <si>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</si>
  <si>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</si>
  <si>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</si>
  <si>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</si>
  <si>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</si>
  <si>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</si>
  <si>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</si>
  <si>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</si>
  <si>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</si>
  <si>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</si>
  <si>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</si>
  <si>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</si>
  <si>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</si>
  <si>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</si>
  <si>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</si>
  <si>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</si>
  <si>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</si>
  <si>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</si>
  <si>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</si>
  <si>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</si>
  <si>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</si>
  <si>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</si>
  <si>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</si>
  <si>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</si>
  <si>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</si>
  <si>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</si>
  <si>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</si>
  <si>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</si>
  <si>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</si>
  <si>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</si>
  <si>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</si>
  <si>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</si>
  <si>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</si>
  <si>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</si>
  <si>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</si>
  <si>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</si>
  <si>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</si>
  <si>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</si>
  <si>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</si>
  <si>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</si>
  <si>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</si>
  <si>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</si>
  <si>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</si>
  <si>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</si>
  <si>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</si>
  <si>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</si>
  <si>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</si>
  <si>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</si>
  <si>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</si>
  <si>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</si>
  <si>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</si>
  <si>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</si>
  <si>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</si>
  <si>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</si>
  <si>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</si>
  <si>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</si>
  <si>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</si>
  <si>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</si>
  <si>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</si>
  <si>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</si>
  <si>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</si>
  <si>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</si>
  <si>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</si>
  <si>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</si>
  <si>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</si>
  <si>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</si>
  <si>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</si>
  <si>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</si>
  <si>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</si>
  <si>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</si>
  <si>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</si>
  <si>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</si>
  <si>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</si>
  <si>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</si>
  <si>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</si>
  <si>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</si>
  <si>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</si>
  <si>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</si>
  <si>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</si>
  <si>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</si>
  <si>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</si>
  <si>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</si>
  <si>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</si>
  <si>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</si>
  <si>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</si>
  <si>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</si>
  <si>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</si>
  <si>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</si>
  <si>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</si>
  <si>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</si>
  <si>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</si>
  <si>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</si>
  <si>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</si>
  <si>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</si>
  <si>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</si>
  <si>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</si>
  <si>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</si>
  <si>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</si>
  <si>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</si>
  <si>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</si>
  <si>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</si>
  <si>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</si>
  <si>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</si>
  <si>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</si>
  <si>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</si>
  <si>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</si>
  <si>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</si>
  <si>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</si>
  <si>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</si>
  <si>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</si>
  <si>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</si>
  <si>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</si>
  <si>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</si>
  <si>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</si>
  <si>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</si>
  <si>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</si>
  <si>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</si>
  <si>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</si>
  <si>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</si>
  <si>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</si>
  <si>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</si>
  <si>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</si>
  <si>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</si>
  <si>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</si>
  <si>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</si>
  <si>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</si>
  <si>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</si>
  <si>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</si>
  <si>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</si>
  <si>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</si>
  <si>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</si>
  <si>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</si>
  <si>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</si>
  <si>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</si>
  <si>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</si>
  <si>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</si>
  <si>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</si>
  <si>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</si>
  <si>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</si>
  <si>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</si>
  <si>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</si>
  <si>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</si>
  <si>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</si>
  <si>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</si>
  <si>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</si>
  <si>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</si>
  <si>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</si>
  <si>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</si>
  <si>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</si>
  <si>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</si>
  <si>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</si>
  <si>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</si>
  <si>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</si>
  <si>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</si>
  <si>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</si>
  <si>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</si>
  <si>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</si>
  <si>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</si>
  <si>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</si>
  <si>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</si>
  <si>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</si>
  <si>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</si>
  <si>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</si>
  <si>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</si>
  <si>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</si>
  <si>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</si>
  <si>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</si>
  <si>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</si>
  <si>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</si>
  <si>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</si>
  <si>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</si>
  <si>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</si>
  <si>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</si>
  <si>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</si>
  <si>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</si>
  <si>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</si>
  <si>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</si>
  <si>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</si>
  <si>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</si>
  <si>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</si>
  <si>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</si>
  <si>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</si>
  <si>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</si>
  <si>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</si>
  <si>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</si>
  <si>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</si>
  <si>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</si>
  <si>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</si>
  <si>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</si>
  <si>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</si>
  <si>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</si>
  <si>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</si>
  <si>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</si>
  <si>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</si>
  <si>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</si>
  <si>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</si>
  <si>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</si>
  <si>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</si>
  <si>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</si>
  <si>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</si>
  <si>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</si>
  <si>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</si>
  <si>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</si>
  <si>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</si>
  <si>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</si>
  <si>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</si>
  <si>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</si>
  <si>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</si>
  <si>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</si>
  <si>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</si>
  <si>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</si>
  <si>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</si>
  <si>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</si>
  <si>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</si>
  <si>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</si>
  <si>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</si>
  <si>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</si>
  <si>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</si>
  <si>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</si>
  <si>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</si>
  <si>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</si>
  <si>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</si>
  <si>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</si>
  <si>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</si>
  <si>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</si>
  <si>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</si>
  <si>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</si>
  <si>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</si>
  <si>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</si>
  <si>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</si>
  <si>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</si>
  <si>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</si>
  <si>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</si>
  <si>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</si>
  <si>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</si>
  <si>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</si>
  <si>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</si>
  <si>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</si>
  <si>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</si>
  <si>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</si>
  <si>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</si>
  <si>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</si>
  <si>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</si>
  <si>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</si>
  <si>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</si>
  <si>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</si>
  <si>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</si>
  <si>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</si>
  <si>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</si>
  <si>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</si>
  <si>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</si>
  <si>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</si>
  <si>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</si>
  <si>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</si>
  <si>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</si>
  <si>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</si>
  <si>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</si>
  <si>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</si>
  <si>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</si>
  <si>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</si>
  <si>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</si>
  <si>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</si>
  <si>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</si>
  <si>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</si>
  <si>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</si>
  <si>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</si>
  <si>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</si>
  <si>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</si>
  <si>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</si>
  <si>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</si>
  <si>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</si>
  <si>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</si>
  <si>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</si>
  <si>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</si>
  <si>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</si>
  <si>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</si>
  <si>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</si>
  <si>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</si>
  <si>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</si>
  <si>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</si>
  <si>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</si>
  <si>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</si>
  <si>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</si>
  <si>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</si>
  <si>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</si>
  <si>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</si>
  <si>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</si>
  <si>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</si>
  <si>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</si>
  <si>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</si>
  <si>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</si>
  <si>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</si>
  <si>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</si>
  <si>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</si>
  <si>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</si>
  <si>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</si>
  <si>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</si>
  <si>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</si>
  <si>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</si>
  <si>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</si>
  <si>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</si>
  <si>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</si>
  <si>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</si>
  <si>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</si>
  <si>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</si>
  <si>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</si>
  <si>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</si>
  <si>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</si>
  <si>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</si>
  <si>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</si>
  <si>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</si>
  <si>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</si>
  <si>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</si>
  <si>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</si>
  <si>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</si>
  <si>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</si>
  <si>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</si>
  <si>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</si>
  <si>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</si>
  <si>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</si>
  <si>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</si>
  <si>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</si>
  <si>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</si>
  <si>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</si>
  <si>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</si>
  <si>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</si>
  <si>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</si>
  <si>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</si>
  <si>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</si>
  <si>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</si>
  <si>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</si>
  <si>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</si>
  <si>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</si>
  <si>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</si>
  <si>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</si>
  <si>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</si>
  <si>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</si>
  <si>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</si>
  <si>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</si>
  <si>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</si>
  <si>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</si>
  <si>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</si>
  <si>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</si>
  <si>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</si>
  <si>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</si>
  <si>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</si>
  <si>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</si>
  <si>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</si>
  <si>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</si>
  <si>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</si>
  <si>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</si>
  <si>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</si>
  <si>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</si>
  <si>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</si>
  <si>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</si>
  <si>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</si>
  <si>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</si>
  <si>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</si>
  <si>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</si>
  <si>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</si>
  <si>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</si>
  <si>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</si>
  <si>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</si>
  <si>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</si>
  <si>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</si>
  <si>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</si>
  <si>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</si>
  <si>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</si>
  <si>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</si>
  <si>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</si>
  <si>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</si>
  <si>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</si>
  <si>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</si>
  <si>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</si>
  <si>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</si>
  <si>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</si>
  <si>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</si>
  <si>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</si>
  <si>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</si>
  <si>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</si>
  <si>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</si>
  <si>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</si>
  <si>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</si>
  <si>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</si>
  <si>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</si>
  <si>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</si>
  <si>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</si>
  <si>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</si>
  <si>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</si>
  <si>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</si>
  <si>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</si>
  <si>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</si>
  <si>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</si>
  <si>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</si>
  <si>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</si>
  <si>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</si>
  <si>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</si>
  <si>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</si>
  <si>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</si>
  <si>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</si>
  <si>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</si>
  <si>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</si>
  <si>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</si>
  <si>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</si>
  <si>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</si>
  <si>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</si>
  <si>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</si>
  <si>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</si>
  <si>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</si>
  <si>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</si>
  <si>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</si>
  <si>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</si>
  <si>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</si>
  <si>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</si>
  <si>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</si>
  <si>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</si>
  <si>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</si>
  <si>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</si>
  <si>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</si>
  <si>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</si>
  <si>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</si>
  <si>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</si>
  <si>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</si>
  <si>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</si>
  <si>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</si>
  <si>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</si>
  <si>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</si>
  <si>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</si>
  <si>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</si>
  <si>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</si>
  <si>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</si>
  <si>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</si>
  <si>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</si>
  <si>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</si>
  <si>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</si>
  <si>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</si>
  <si>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</si>
  <si>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</si>
  <si>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</si>
  <si>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</si>
  <si>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</si>
  <si>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</si>
  <si>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</si>
  <si>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</si>
  <si>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</si>
  <si>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</si>
  <si>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</si>
  <si>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</si>
  <si>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</si>
  <si>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</si>
  <si>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</si>
  <si>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</si>
  <si>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</si>
  <si>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</si>
  <si>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</si>
  <si>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</si>
  <si>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</si>
  <si>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</si>
  <si>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</si>
  <si>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</si>
  <si>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</si>
  <si>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</si>
  <si>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</si>
  <si>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</si>
  <si>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</si>
  <si>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</si>
  <si>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</si>
  <si>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</si>
  <si>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</si>
  <si>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</si>
  <si>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</si>
  <si>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</si>
  <si>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</si>
  <si>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</si>
  <si>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</si>
  <si>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</si>
  <si>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</si>
  <si>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</si>
  <si>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</si>
  <si>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</si>
  <si>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</si>
  <si>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</si>
  <si>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</si>
  <si>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</si>
  <si>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</si>
  <si>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</si>
  <si>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</si>
  <si>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</si>
  <si>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</si>
  <si>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</si>
  <si>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</si>
  <si>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</si>
  <si>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</si>
  <si>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</si>
  <si>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</si>
  <si>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</si>
  <si>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</si>
  <si>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</si>
  <si>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</si>
  <si>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</si>
  <si>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</si>
  <si>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</si>
  <si>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</si>
  <si>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</si>
  <si>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</si>
  <si>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</si>
  <si>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</si>
  <si>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</si>
  <si>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</si>
  <si>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</si>
  <si>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</si>
  <si>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</si>
  <si>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</si>
  <si>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</si>
  <si>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</si>
  <si>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</si>
  <si>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</si>
  <si>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</si>
  <si>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</si>
  <si>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</si>
  <si>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</si>
  <si>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</si>
  <si>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</si>
  <si>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</si>
  <si>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</si>
  <si>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</si>
  <si>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</si>
  <si>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</si>
  <si>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</si>
  <si>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</si>
  <si>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</si>
  <si>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</si>
  <si>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</si>
  <si>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</si>
  <si>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</si>
  <si>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</si>
  <si>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</si>
  <si>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</si>
  <si>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</si>
  <si>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</si>
  <si>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</si>
  <si>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</si>
  <si>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</si>
  <si>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</si>
  <si>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</si>
  <si>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</si>
  <si>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</si>
  <si>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</si>
  <si>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</si>
  <si>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</si>
  <si>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</si>
  <si>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</si>
  <si>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</si>
  <si>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</si>
  <si>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</si>
  <si>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</si>
  <si>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</si>
  <si>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</si>
  <si>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</si>
  <si>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</si>
  <si>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</si>
  <si>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</si>
  <si>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</si>
  <si>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</si>
  <si>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</si>
  <si>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</si>
  <si>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</si>
  <si>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</si>
  <si>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</si>
  <si>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</si>
  <si>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</si>
  <si>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</si>
  <si>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</si>
  <si>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</si>
  <si>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</si>
  <si>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</si>
  <si>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</si>
  <si>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</si>
  <si>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</si>
  <si>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</si>
  <si>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</si>
  <si>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</si>
  <si>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</si>
  <si>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</si>
  <si>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</si>
  <si>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</si>
  <si>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</si>
  <si>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</si>
  <si>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</si>
  <si>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</si>
  <si>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</si>
  <si>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</si>
  <si>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</si>
  <si>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</si>
  <si>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</si>
  <si>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</si>
  <si>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</si>
  <si>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</si>
  <si>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</si>
  <si>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</si>
  <si>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</si>
  <si>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</si>
  <si>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</si>
  <si>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</si>
  <si>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</si>
  <si>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</si>
  <si>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</si>
  <si>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</si>
  <si>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</si>
  <si>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</si>
  <si>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</si>
  <si>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</si>
  <si>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</si>
  <si>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</si>
  <si>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</si>
  <si>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</si>
  <si>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</si>
  <si>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</si>
  <si>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</si>
  <si>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</si>
  <si>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</si>
  <si>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</si>
  <si>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</si>
  <si>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</si>
  <si>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</si>
  <si>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</si>
  <si>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</si>
  <si>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</si>
  <si>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</si>
  <si>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</si>
  <si>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</si>
  <si>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</si>
  <si>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</si>
  <si>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</si>
  <si>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</si>
  <si>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</si>
  <si>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</si>
  <si>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</si>
  <si>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</si>
  <si>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</si>
  <si>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</si>
  <si>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</si>
  <si>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</si>
  <si>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</si>
  <si>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</si>
  <si>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</si>
  <si>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</si>
  <si>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</si>
  <si>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</si>
  <si>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</si>
  <si>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</si>
  <si>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</si>
  <si>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</si>
  <si>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</si>
  <si>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</si>
  <si>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</si>
  <si>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</si>
  <si>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</si>
  <si>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</si>
  <si>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</si>
  <si>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</si>
  <si>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</si>
  <si>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</si>
  <si>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</si>
  <si>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</si>
  <si>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</si>
  <si>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</si>
  <si>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</si>
  <si>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</si>
  <si>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</si>
  <si>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</si>
  <si>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</si>
  <si>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</si>
  <si>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</si>
  <si>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</si>
  <si>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</si>
  <si>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</si>
  <si>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</si>
  <si>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</si>
  <si>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</si>
  <si>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</si>
  <si>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</si>
  <si>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</si>
  <si>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</si>
  <si>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</si>
  <si>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</si>
  <si>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</si>
  <si>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</si>
  <si>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</si>
  <si>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</si>
  <si>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</si>
  <si>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</si>
  <si>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</si>
  <si>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</si>
  <si>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</si>
  <si>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</si>
  <si>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</si>
  <si>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</si>
  <si>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</si>
  <si>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</si>
  <si>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</si>
  <si>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</si>
  <si>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</si>
  <si>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</si>
  <si>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</si>
  <si>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</si>
  <si>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</si>
  <si>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</si>
  <si>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</si>
  <si>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</si>
  <si>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</si>
  <si>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</si>
  <si>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</si>
  <si>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</si>
  <si>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</si>
  <si>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</si>
  <si>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</si>
  <si>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</si>
  <si>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</si>
  <si>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</si>
  <si>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</si>
  <si>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</si>
  <si>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</si>
  <si>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</si>
  <si>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</si>
  <si>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</si>
  <si>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</si>
  <si>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</si>
  <si>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</si>
  <si>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</si>
  <si>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</si>
  <si>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</si>
  <si>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</si>
  <si>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</si>
  <si>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</si>
  <si>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</si>
  <si>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</si>
  <si>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</si>
  <si>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</si>
  <si>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</si>
  <si>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</si>
  <si>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</si>
  <si>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</si>
  <si>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</si>
  <si>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</si>
  <si>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</si>
  <si>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</si>
  <si>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</si>
  <si>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</si>
  <si>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</si>
  <si>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</si>
  <si>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</si>
  <si>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</si>
  <si>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</si>
  <si>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</si>
  <si>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</si>
  <si>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</si>
  <si>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</si>
  <si>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</si>
  <si>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</si>
  <si>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</si>
  <si>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</si>
  <si>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</si>
  <si>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</si>
  <si>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</si>
  <si>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</si>
  <si>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</si>
  <si>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</si>
  <si>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</si>
  <si>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</si>
  <si>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</si>
  <si>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</si>
  <si>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</si>
  <si>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</si>
  <si>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</si>
  <si>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</si>
  <si>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</si>
  <si>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</si>
  <si>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</si>
  <si>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</si>
  <si>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</si>
  <si>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</si>
  <si>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</si>
  <si>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</si>
  <si>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</si>
  <si>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</si>
  <si>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</si>
  <si>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</si>
  <si>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</si>
  <si>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</si>
  <si>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</si>
  <si>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</si>
  <si>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</si>
  <si>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</si>
  <si>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</si>
  <si>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</si>
  <si>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</si>
  <si>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</si>
  <si>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</si>
  <si>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</si>
  <si>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</si>
  <si>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</si>
  <si>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</si>
  <si>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</si>
  <si>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</si>
  <si>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</si>
  <si>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</si>
  <si>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</si>
  <si>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</si>
  <si>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</si>
  <si>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</si>
  <si>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</si>
  <si>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</si>
  <si>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</si>
  <si>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</si>
  <si>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</si>
  <si>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</si>
  <si>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</si>
  <si>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</si>
  <si>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</si>
  <si>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</si>
  <si>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</si>
  <si>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</si>
  <si>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</si>
  <si>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</si>
  <si>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</si>
  <si>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</si>
  <si>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</si>
  <si>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</si>
  <si>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</si>
  <si>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</si>
  <si>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</si>
  <si>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</si>
  <si>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</si>
  <si>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</si>
  <si>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</si>
  <si>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</si>
  <si>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</si>
  <si>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</si>
  <si>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</si>
  <si>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</si>
  <si>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</si>
  <si>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</si>
  <si>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</si>
  <si>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</si>
  <si>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</si>
  <si>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</si>
  <si>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</si>
  <si>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</si>
  <si>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</si>
  <si>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</si>
  <si>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</si>
  <si>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</si>
  <si>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</si>
  <si>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</si>
  <si>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</si>
  <si>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</si>
  <si>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</si>
  <si>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</si>
  <si>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</si>
  <si>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</si>
  <si>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</si>
  <si>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</si>
  <si>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</si>
  <si>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</si>
  <si>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</si>
  <si>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</si>
  <si>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</si>
  <si>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</si>
  <si>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</si>
  <si>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</si>
  <si>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</si>
  <si>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</si>
  <si>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</si>
  <si>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</si>
  <si>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</si>
  <si>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</si>
  <si>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</si>
  <si>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</si>
  <si>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</si>
  <si>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</si>
  <si>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</si>
  <si>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</si>
  <si>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</si>
  <si>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</si>
  <si>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</si>
  <si>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</si>
  <si>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</si>
  <si>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</si>
  <si>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</si>
  <si>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</si>
  <si>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</si>
  <si>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</si>
  <si>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</si>
  <si>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</si>
  <si>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</si>
  <si>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</si>
  <si>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</si>
  <si>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</si>
  <si>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</si>
  <si>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</si>
  <si>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</si>
  <si>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</si>
  <si>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</si>
  <si>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</si>
  <si>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</si>
  <si>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</si>
  <si>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</si>
  <si>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</si>
  <si>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</si>
  <si>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</si>
  <si>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</si>
  <si>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</si>
  <si>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</si>
  <si>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</si>
  <si>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</si>
  <si>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</si>
  <si>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</si>
  <si>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</si>
  <si>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</si>
  <si>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</si>
  <si>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</si>
  <si>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</si>
  <si>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</si>
  <si>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</si>
  <si>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</si>
  <si>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</si>
  <si>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</si>
  <si>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</si>
  <si>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</si>
  <si>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</si>
  <si>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</si>
  <si>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</si>
  <si>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</si>
  <si>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</si>
  <si>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</si>
  <si>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</si>
  <si>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</si>
  <si>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</si>
  <si>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</si>
  <si>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</si>
  <si>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</si>
  <si>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</si>
  <si>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</si>
  <si>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</si>
  <si>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</si>
  <si>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</si>
  <si>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</si>
  <si>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</si>
  <si>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</si>
  <si>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</si>
  <si>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</si>
  <si>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</si>
  <si>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</si>
  <si>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</si>
  <si>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</si>
  <si>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</si>
  <si>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</si>
  <si>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</si>
  <si>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</si>
  <si>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</si>
  <si>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</si>
  <si>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</si>
  <si>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</si>
  <si>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</si>
  <si>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</si>
  <si>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</si>
  <si>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</si>
  <si>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</si>
  <si>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</si>
  <si>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</si>
  <si>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</si>
  <si>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</si>
  <si>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</si>
  <si>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</si>
  <si>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</si>
  <si>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</si>
  <si>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</si>
  <si>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</si>
  <si>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</si>
  <si>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</si>
  <si>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</si>
  <si>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</si>
  <si>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</si>
  <si>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</si>
  <si>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</si>
  <si>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</si>
  <si>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</si>
  <si>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</si>
  <si>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</si>
  <si>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</si>
  <si>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</si>
  <si>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</si>
  <si>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</si>
  <si>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</si>
  <si>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</si>
  <si>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</si>
  <si>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</si>
  <si>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</si>
  <si>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</si>
  <si>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</si>
  <si>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</si>
  <si>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</si>
  <si>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</si>
  <si>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</si>
  <si>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</si>
  <si>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</si>
  <si>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</si>
  <si>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</si>
  <si>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</si>
  <si>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</si>
  <si>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</si>
  <si>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</si>
  <si>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</si>
  <si>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</si>
  <si>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</si>
  <si>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</si>
  <si>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</si>
  <si>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</si>
  <si>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</si>
  <si>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</si>
  <si>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</si>
  <si>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</si>
  <si>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</si>
  <si>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</si>
  <si>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</si>
  <si>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</si>
  <si>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</si>
  <si>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</si>
  <si>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</si>
  <si>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</si>
  <si>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</si>
  <si>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</si>
  <si>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</si>
  <si>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</si>
  <si>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</si>
  <si>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</si>
  <si>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</si>
  <si>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</si>
  <si>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</si>
  <si>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</si>
  <si>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</si>
  <si>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</si>
  <si>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</si>
  <si>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</si>
  <si>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</si>
  <si>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</si>
  <si>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</si>
  <si>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</si>
  <si>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</si>
  <si>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</si>
  <si>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</si>
  <si>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</si>
  <si>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</si>
  <si>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</si>
  <si>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</si>
  <si>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</si>
  <si>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</si>
  <si>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</si>
  <si>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</si>
  <si>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</si>
  <si>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</si>
  <si>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</si>
  <si>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</si>
  <si>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</si>
  <si>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</si>
  <si>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</si>
  <si>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</si>
  <si>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</si>
  <si>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</si>
  <si>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</si>
  <si>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</si>
  <si>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</si>
  <si>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</si>
  <si>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</si>
  <si>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</si>
  <si>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</si>
  <si>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</si>
  <si>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</si>
  <si>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</si>
  <si>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</si>
  <si>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</si>
  <si>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</si>
  <si>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</si>
  <si>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</si>
  <si>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</si>
  <si>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</si>
  <si>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</si>
  <si>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</si>
  <si>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</si>
  <si>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</si>
  <si>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</si>
  <si>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</si>
  <si>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</si>
  <si>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</si>
  <si>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</si>
  <si>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</si>
  <si>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</si>
  <si>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</si>
  <si>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</si>
  <si>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</si>
  <si>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</si>
  <si>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</si>
  <si>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</si>
  <si>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</si>
  <si>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</si>
  <si>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</si>
  <si>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</si>
  <si>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</si>
  <si>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</si>
  <si>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</si>
  <si>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</si>
  <si>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</si>
  <si>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</si>
  <si>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</si>
  <si>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</si>
  <si>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</si>
  <si>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</si>
  <si>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</si>
  <si>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</si>
  <si>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</si>
  <si>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</si>
  <si>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</si>
  <si>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</si>
  <si>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</si>
  <si>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</si>
  <si>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</si>
  <si>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</si>
  <si>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</si>
  <si>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</si>
  <si>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</si>
  <si>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</si>
  <si>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</si>
  <si>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</si>
  <si>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</si>
  <si>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</si>
  <si>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</si>
  <si>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</si>
  <si>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</si>
  <si>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</si>
  <si>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</si>
  <si>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</si>
  <si>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</si>
  <si>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</si>
  <si>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</si>
  <si>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</si>
  <si>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</si>
  <si>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</si>
  <si>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</si>
  <si>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</si>
  <si>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</si>
  <si>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</si>
  <si>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</si>
  <si>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</si>
  <si>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</si>
  <si>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</si>
  <si>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</si>
  <si>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</si>
  <si>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</si>
  <si>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</si>
  <si>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</si>
  <si>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</si>
  <si>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</si>
  <si>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</si>
  <si>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</si>
  <si>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</si>
  <si>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</si>
  <si>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</si>
  <si>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</si>
  <si>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</si>
  <si>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</si>
  <si>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</si>
  <si>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</si>
  <si>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</si>
  <si>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</si>
  <si>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</si>
  <si>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</si>
  <si>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</si>
  <si>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</si>
  <si>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</si>
  <si>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</si>
  <si>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</si>
  <si>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</si>
  <si>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</si>
  <si>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</si>
  <si>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</si>
  <si>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</si>
  <si>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</si>
  <si>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</si>
  <si>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</si>
  <si>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</si>
  <si>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</si>
  <si>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</si>
  <si>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</si>
  <si>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</si>
  <si>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</si>
  <si>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</si>
  <si>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</si>
  <si>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</si>
  <si>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</si>
  <si>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</si>
  <si>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</si>
  <si>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</si>
  <si>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</si>
  <si>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</si>
  <si>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</si>
  <si>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</si>
  <si>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</si>
  <si>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</si>
  <si>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</si>
  <si>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</si>
  <si>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</si>
  <si>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</si>
  <si>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</si>
  <si>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</si>
  <si>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</si>
  <si>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</si>
  <si>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</si>
  <si>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</si>
  <si>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</si>
  <si>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</si>
  <si>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</si>
  <si>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</si>
  <si>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</si>
  <si>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</si>
  <si>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</si>
  <si>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</si>
  <si>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</si>
  <si>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</si>
  <si>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</si>
  <si>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</si>
  <si>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</si>
  <si>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</si>
  <si>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</si>
  <si>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</si>
  <si>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</si>
  <si>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</si>
  <si>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</si>
  <si>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</si>
  <si>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</si>
  <si>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</si>
  <si>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</si>
  <si>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</si>
  <si>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</si>
  <si>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</si>
  <si>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</si>
  <si>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</si>
  <si>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</si>
  <si>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</si>
  <si>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</si>
  <si>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</si>
  <si>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</si>
  <si>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</si>
  <si>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</si>
  <si>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</si>
  <si>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</si>
  <si>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</si>
  <si>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</si>
  <si>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</si>
  <si>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</si>
  <si>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</si>
  <si>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</si>
  <si>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</si>
  <si>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</si>
  <si>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</si>
  <si>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</si>
  <si>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</si>
  <si>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</si>
  <si>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</si>
  <si>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</si>
  <si>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</si>
  <si>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</si>
  <si>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</si>
  <si>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</si>
  <si>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</si>
  <si>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</si>
  <si>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</si>
  <si>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</si>
  <si>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</si>
  <si>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</si>
  <si>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</si>
  <si>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</si>
  <si>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</si>
  <si>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</si>
  <si>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</si>
  <si>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</si>
  <si>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</si>
  <si>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</si>
  <si>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</si>
  <si>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</si>
  <si>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</si>
  <si>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</si>
  <si>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</si>
  <si>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</si>
  <si>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</si>
  <si>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</si>
  <si>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</si>
  <si>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</si>
  <si>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</si>
  <si>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</si>
  <si>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</si>
  <si>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</si>
  <si>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</si>
  <si>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</si>
  <si>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</si>
  <si>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</si>
  <si>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</si>
  <si>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</si>
  <si>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</si>
  <si>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</si>
  <si>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</si>
  <si>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</si>
  <si>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</si>
  <si>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</si>
  <si>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</si>
  <si>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</si>
  <si>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</si>
  <si>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</si>
  <si>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</si>
  <si>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</si>
  <si>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</si>
  <si>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</si>
  <si>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</si>
  <si>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</si>
  <si>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</si>
  <si>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</si>
  <si>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</si>
  <si>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</si>
  <si>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</si>
  <si>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</si>
  <si>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</si>
  <si>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</si>
  <si>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</si>
  <si>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</si>
  <si>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</si>
  <si>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</si>
  <si>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</si>
  <si>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</si>
  <si>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</si>
  <si>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</si>
  <si>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</si>
  <si>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</si>
  <si>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</si>
  <si>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</si>
  <si>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</si>
  <si>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</si>
  <si>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</si>
  <si>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</si>
  <si>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</si>
  <si>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</si>
  <si>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</si>
  <si>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</si>
  <si>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</si>
  <si>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</si>
  <si>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</si>
  <si>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</si>
  <si>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</si>
  <si>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</si>
  <si>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</si>
  <si>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</si>
  <si>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</si>
  <si>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</si>
  <si>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</si>
  <si>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</si>
  <si>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</si>
  <si>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</si>
  <si>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</si>
  <si>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</si>
  <si>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</si>
  <si>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</si>
  <si>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</si>
  <si>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</si>
  <si>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</si>
  <si>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</si>
  <si>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</si>
  <si>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</si>
  <si>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</si>
  <si>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</si>
  <si>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</si>
  <si>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</si>
  <si>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</si>
  <si>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</si>
  <si>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</si>
  <si>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</si>
  <si>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</si>
  <si>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</si>
  <si>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</si>
  <si>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</si>
  <si>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</si>
  <si>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</si>
  <si>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</si>
  <si>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</si>
  <si>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</si>
  <si>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</si>
  <si>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</si>
  <si>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</si>
  <si>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</si>
  <si>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</si>
  <si>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</si>
  <si>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</si>
  <si>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</si>
  <si>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</si>
  <si>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</si>
  <si>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</si>
  <si>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</si>
  <si>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</si>
  <si>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</si>
  <si>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</si>
  <si>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</si>
  <si>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</si>
  <si>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</si>
  <si>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</si>
  <si>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</si>
  <si>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</si>
  <si>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</si>
  <si>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</si>
  <si>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</si>
  <si>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</si>
  <si>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</si>
  <si>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</si>
  <si>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</si>
  <si>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</si>
  <si>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</si>
  <si>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</si>
  <si>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</si>
  <si>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</si>
  <si>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</si>
  <si>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</si>
  <si>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</si>
  <si>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</si>
  <si>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</si>
  <si>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</si>
  <si>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</si>
  <si>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</si>
  <si>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</si>
  <si>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</si>
  <si>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</si>
  <si>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</si>
  <si>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</si>
  <si>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</si>
  <si>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</si>
  <si>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</si>
  <si>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</si>
  <si>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</si>
  <si>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</si>
  <si>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</si>
  <si>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</si>
  <si>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</si>
  <si>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</si>
  <si>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</si>
  <si>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</si>
  <si>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</si>
  <si>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</si>
  <si>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</si>
  <si>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</si>
  <si>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</si>
  <si>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</si>
  <si>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</si>
  <si>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</si>
  <si>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</si>
  <si>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</si>
  <si>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</si>
  <si>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</si>
  <si>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</si>
  <si>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</si>
  <si>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</si>
  <si>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</si>
  <si>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</si>
  <si>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</si>
  <si>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</si>
  <si>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</si>
  <si>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</si>
  <si>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</si>
  <si>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</si>
  <si>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</si>
  <si>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</si>
  <si>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</si>
  <si>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</si>
  <si>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</si>
  <si>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</si>
  <si>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</si>
  <si>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</si>
  <si>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</si>
  <si>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</si>
  <si>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</si>
  <si>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</si>
  <si>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</si>
  <si>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</si>
  <si>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</si>
  <si>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</si>
  <si>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</si>
  <si>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</si>
  <si>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</si>
  <si>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</si>
  <si>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</si>
  <si>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</si>
  <si>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</si>
  <si>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</si>
  <si>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</si>
  <si>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</si>
  <si>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</si>
  <si>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</si>
  <si>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</si>
  <si>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</si>
  <si>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</si>
  <si>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</si>
  <si>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</si>
  <si>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</si>
  <si>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</si>
  <si>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</si>
  <si>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</si>
  <si>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</si>
  <si>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</si>
  <si>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</si>
  <si>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</si>
  <si>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</si>
  <si>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</si>
  <si>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</si>
  <si>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</si>
  <si>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</si>
  <si>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</si>
  <si>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</si>
  <si>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</si>
  <si>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</si>
  <si>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</si>
  <si>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</si>
  <si>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</si>
  <si>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</si>
  <si>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</si>
  <si>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</si>
  <si>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</si>
  <si>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</si>
  <si>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</si>
  <si>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</si>
  <si>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</si>
  <si>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</si>
  <si>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</si>
  <si>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</si>
  <si>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</si>
  <si>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</si>
  <si>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</si>
  <si>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</si>
  <si>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</si>
  <si>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</si>
  <si>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</si>
  <si>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</si>
  <si>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</si>
  <si>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</si>
  <si>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</si>
  <si>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</si>
  <si>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</si>
  <si>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</si>
  <si>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</si>
  <si>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</si>
  <si>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</si>
  <si>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</si>
  <si>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</si>
  <si>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</si>
  <si>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</si>
  <si>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</si>
  <si>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</si>
  <si>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</si>
  <si>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</si>
  <si>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</si>
  <si>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</si>
  <si>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</si>
  <si>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</si>
  <si>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</si>
  <si>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</si>
  <si>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</si>
  <si>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</si>
  <si>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</si>
  <si>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</si>
  <si>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</si>
  <si>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</si>
  <si>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</si>
  <si>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</si>
  <si>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</si>
  <si>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</si>
  <si>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</si>
  <si>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</si>
  <si>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</si>
  <si>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</si>
  <si>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</si>
  <si>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</si>
  <si>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</si>
  <si>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</si>
  <si>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</si>
  <si>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</si>
  <si>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</si>
  <si>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</si>
  <si>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</si>
  <si>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</si>
  <si>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</si>
  <si>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</si>
  <si>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</si>
  <si>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</si>
  <si>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</si>
  <si>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</si>
  <si>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</si>
  <si>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</si>
  <si>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</si>
  <si>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</si>
  <si>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</si>
  <si>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</si>
  <si>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</si>
  <si>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</si>
  <si>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</si>
  <si>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</si>
  <si>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</si>
  <si>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</si>
  <si>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</si>
  <si>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</si>
  <si>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</si>
  <si>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</si>
  <si>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</si>
  <si>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</si>
  <si>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</si>
  <si>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</si>
  <si>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</si>
  <si>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</si>
  <si>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</si>
  <si>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</si>
  <si>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</si>
  <si>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</si>
  <si>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</si>
  <si>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</si>
  <si>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</si>
  <si>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</si>
  <si>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</si>
  <si>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</si>
  <si>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</si>
  <si>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</si>
  <si>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</si>
  <si>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</si>
  <si>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</si>
  <si>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</si>
  <si>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</si>
  <si>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</si>
  <si>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</si>
  <si>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</si>
  <si>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</si>
  <si>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</si>
  <si>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</si>
  <si>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</si>
  <si>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</si>
  <si>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</si>
  <si>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</si>
  <si>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</si>
  <si>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</si>
  <si>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</si>
  <si>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</si>
  <si>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</si>
  <si>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</si>
  <si>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</si>
  <si>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</si>
  <si>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</si>
  <si>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</si>
  <si>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</si>
  <si>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</si>
  <si>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</si>
  <si>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</si>
  <si>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</si>
  <si>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</si>
  <si>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</si>
  <si>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</si>
  <si>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</si>
  <si>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</si>
  <si>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</si>
  <si>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</si>
  <si>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</si>
  <si>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</si>
  <si>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</si>
  <si>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</si>
  <si>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</si>
  <si>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</si>
  <si>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</si>
  <si>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</si>
  <si>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</si>
  <si>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</si>
  <si>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</si>
  <si>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</si>
  <si>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</si>
  <si>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</si>
  <si>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</si>
  <si>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</si>
  <si>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</si>
  <si>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</si>
  <si>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</si>
  <si>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</si>
  <si>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</si>
  <si>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</si>
  <si>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</si>
  <si>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</si>
  <si>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</si>
  <si>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</si>
  <si>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</si>
  <si>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</si>
  <si>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</si>
  <si>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</si>
  <si>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</si>
  <si>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</si>
  <si>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</si>
  <si>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</si>
  <si>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</si>
  <si>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</si>
  <si>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</si>
  <si>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</si>
  <si>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</si>
  <si>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</si>
  <si>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</si>
  <si>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</si>
  <si>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</si>
  <si>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</si>
  <si>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</si>
  <si>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</si>
  <si>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</si>
  <si>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</si>
  <si>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</si>
  <si>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</si>
  <si>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</si>
  <si>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</si>
  <si>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</si>
  <si>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</si>
  <si>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</si>
  <si>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</si>
  <si>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</si>
  <si>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</si>
  <si>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</si>
  <si>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</si>
  <si>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</si>
  <si>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</si>
  <si>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</si>
  <si>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</si>
  <si>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</si>
  <si>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</si>
  <si>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</si>
  <si>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</si>
  <si>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</si>
  <si>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</si>
  <si>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</si>
  <si>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</si>
  <si>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</si>
  <si>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</si>
  <si>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</si>
  <si>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</si>
  <si>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</si>
  <si>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</si>
  <si>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</si>
  <si>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</si>
  <si>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</si>
  <si>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</si>
  <si>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</si>
  <si>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</si>
  <si>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</si>
  <si>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</si>
  <si>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</si>
  <si>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</si>
  <si>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</si>
  <si>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</si>
  <si>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</si>
  <si>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</si>
  <si>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</si>
  <si>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</si>
  <si>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</si>
  <si>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</si>
  <si>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</si>
  <si>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</si>
  <si>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</si>
  <si>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</si>
  <si>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</si>
  <si>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</si>
  <si>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</si>
  <si>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</si>
  <si>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</si>
  <si>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</si>
  <si>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</si>
  <si>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</si>
  <si>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</si>
  <si>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</si>
  <si>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</si>
  <si>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</si>
  <si>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</si>
  <si>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</si>
  <si>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</si>
  <si>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</si>
  <si>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</si>
  <si>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</si>
  <si>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</si>
  <si>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</si>
  <si>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</si>
  <si>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</si>
  <si>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</si>
  <si>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</si>
  <si>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</si>
  <si>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</si>
  <si>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</si>
  <si>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</si>
  <si>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</si>
  <si>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</si>
  <si>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</si>
  <si>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</si>
  <si>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</si>
  <si>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</si>
  <si>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</si>
  <si>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</si>
  <si>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</si>
  <si>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</si>
  <si>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</si>
  <si>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</si>
  <si>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</si>
  <si>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</si>
  <si>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</si>
  <si>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</si>
  <si>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</si>
  <si>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</si>
  <si>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</si>
  <si>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</si>
  <si>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</si>
  <si>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</si>
  <si>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</si>
  <si>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</si>
  <si>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</si>
  <si>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</si>
  <si>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</si>
  <si>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</si>
  <si>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</si>
  <si>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</si>
  <si>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</si>
  <si>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</si>
  <si>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</si>
  <si>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</si>
  <si>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</si>
  <si>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</si>
  <si>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</si>
  <si>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</si>
  <si>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</si>
  <si>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</si>
  <si>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</si>
  <si>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</si>
  <si>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</si>
  <si>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</si>
  <si>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</si>
  <si>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</si>
  <si>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</si>
  <si>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</si>
  <si>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</si>
  <si>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</si>
  <si>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</si>
  <si>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</si>
  <si>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</si>
  <si>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</si>
  <si>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</si>
  <si>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</si>
  <si>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</si>
  <si>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</si>
  <si>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</si>
  <si>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</si>
  <si>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</si>
  <si>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</si>
  <si>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</si>
  <si>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</si>
  <si>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</si>
  <si>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</si>
  <si>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</si>
  <si>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</si>
  <si>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</si>
  <si>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</si>
  <si>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</si>
  <si>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</si>
  <si>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</si>
  <si>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</si>
  <si>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</si>
  <si>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</si>
  <si>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</si>
  <si>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</si>
  <si>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</si>
  <si>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</si>
  <si>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</si>
  <si>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</si>
  <si>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</si>
  <si>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</si>
  <si>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</si>
  <si>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</si>
  <si>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</si>
  <si>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</si>
  <si>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</si>
  <si>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</si>
  <si>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</si>
  <si>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</si>
  <si>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</si>
  <si>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</si>
  <si>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</si>
  <si>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</si>
  <si>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</si>
  <si>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</si>
  <si>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</si>
  <si>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</si>
  <si>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</si>
  <si>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</si>
  <si>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</si>
  <si>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</si>
  <si>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</si>
  <si>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</si>
  <si>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</si>
  <si>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</si>
  <si>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</si>
  <si>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</si>
  <si>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</si>
  <si>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</si>
  <si>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</si>
  <si>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</si>
  <si>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</si>
  <si>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</si>
  <si>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</si>
  <si>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</si>
  <si>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</si>
  <si>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</si>
  <si>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</si>
  <si>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</si>
  <si>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</si>
  <si>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</si>
  <si>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</si>
  <si>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</si>
  <si>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</si>
  <si>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</si>
  <si>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</si>
  <si>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</si>
  <si>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</si>
  <si>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</si>
  <si>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</si>
  <si>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</si>
  <si>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</si>
  <si>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</si>
  <si>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</si>
  <si>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</si>
  <si>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</si>
  <si>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</si>
  <si>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</si>
  <si>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</si>
  <si>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</si>
  <si>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</si>
  <si>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</si>
  <si>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</si>
  <si>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</si>
  <si>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</si>
  <si>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</si>
  <si>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</si>
  <si>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</si>
  <si>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</si>
  <si>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</si>
  <si>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</si>
  <si>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</si>
  <si>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</si>
  <si>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</si>
  <si>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</si>
  <si>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</si>
  <si>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</si>
  <si>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</si>
  <si>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</si>
  <si>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</si>
  <si>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</si>
  <si>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</si>
  <si>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</si>
  <si>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</si>
  <si>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</si>
  <si>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</si>
  <si>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</si>
  <si>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</si>
  <si>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</si>
  <si>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</si>
  <si>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</si>
  <si>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</si>
  <si>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</si>
  <si>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</si>
  <si>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</si>
  <si>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</si>
  <si>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</si>
  <si>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</si>
  <si>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</si>
  <si>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</si>
  <si>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</si>
  <si>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</si>
  <si>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</si>
  <si>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</si>
  <si>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</si>
  <si>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</si>
  <si>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</si>
  <si>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</si>
  <si>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</si>
  <si>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</si>
  <si>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</si>
  <si>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</si>
  <si>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</si>
  <si>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</si>
  <si>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</si>
  <si>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</si>
  <si>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</si>
  <si>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</si>
  <si>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</si>
  <si>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</si>
  <si>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</si>
  <si>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</si>
  <si>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</si>
  <si>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</si>
  <si>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</si>
  <si>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</si>
  <si>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</si>
  <si>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</si>
  <si>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</si>
  <si>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</si>
  <si>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</si>
  <si>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</si>
  <si>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</si>
  <si>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</si>
  <si>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</si>
  <si>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</si>
  <si>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</si>
  <si>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</si>
  <si>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</si>
  <si>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</si>
  <si>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</si>
  <si>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</si>
  <si>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</si>
  <si>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</si>
  <si>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</si>
  <si>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</si>
  <si>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</si>
  <si>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</si>
  <si>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</si>
  <si>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</si>
  <si>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</si>
  <si>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</si>
  <si>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</si>
  <si>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</si>
  <si>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</si>
  <si>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</si>
  <si>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</si>
  <si>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</si>
  <si>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</si>
  <si>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</si>
  <si>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</si>
  <si>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</si>
  <si>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</si>
  <si>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</si>
  <si>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</si>
  <si>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</si>
  <si>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</si>
  <si>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</si>
  <si>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</si>
  <si>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</si>
  <si>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</si>
  <si>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</si>
  <si>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</si>
  <si>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</si>
  <si>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</si>
  <si>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</si>
  <si>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</si>
  <si>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</si>
  <si>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</si>
  <si>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</si>
  <si>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</si>
  <si>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</si>
  <si>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</si>
  <si>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</si>
  <si>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</si>
  <si>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</si>
  <si>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</si>
  <si>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</si>
  <si>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</si>
  <si>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</si>
  <si>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</si>
  <si>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</si>
  <si>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</si>
  <si>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</si>
  <si>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</si>
  <si>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</si>
  <si>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</si>
  <si>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</si>
  <si>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</si>
  <si>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</si>
  <si>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</si>
  <si>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</si>
  <si>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</si>
  <si>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</si>
  <si>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</si>
  <si>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</si>
  <si>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</si>
  <si>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</si>
  <si>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</si>
  <si>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</si>
  <si>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</si>
  <si>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</si>
  <si>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</si>
  <si>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</si>
  <si>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</si>
  <si>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</si>
  <si>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</si>
  <si>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</si>
  <si>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</si>
  <si>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</si>
  <si>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</si>
  <si>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</si>
  <si>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</si>
  <si>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</si>
  <si>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</si>
  <si>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</si>
  <si>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</si>
  <si>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</si>
  <si>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</si>
  <si>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</si>
  <si>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</si>
  <si>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</si>
  <si>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</si>
  <si>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</si>
  <si>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</si>
  <si>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</si>
  <si>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</si>
  <si>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</si>
  <si>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</si>
  <si>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</si>
  <si>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</si>
  <si>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</si>
  <si>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</si>
  <si>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</si>
  <si>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</si>
  <si>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</si>
  <si>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</si>
  <si>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</si>
  <si>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</si>
  <si>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</si>
  <si>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</si>
  <si>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</si>
  <si>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</si>
  <si>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</si>
  <si>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</si>
  <si>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</si>
  <si>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</si>
  <si>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</si>
  <si>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</si>
  <si>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</si>
  <si>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</si>
  <si>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</si>
  <si>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</si>
  <si>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</si>
  <si>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</si>
  <si>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</si>
  <si>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</si>
  <si>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</si>
  <si>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</si>
  <si>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</si>
  <si>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</si>
  <si>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</si>
  <si>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</si>
  <si>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</si>
  <si>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</si>
  <si>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</si>
  <si>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</si>
  <si>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</si>
  <si>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</si>
  <si>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</si>
  <si>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</si>
  <si>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</si>
  <si>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</si>
  <si>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</si>
  <si>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</si>
  <si>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</si>
  <si>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</si>
  <si>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</si>
  <si>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</si>
  <si>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</si>
  <si>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</si>
  <si>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</si>
  <si>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</si>
  <si>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</si>
  <si>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</si>
  <si>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</si>
  <si>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</si>
  <si>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</si>
  <si>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</si>
  <si>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</si>
  <si>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</si>
  <si>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</si>
  <si>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</si>
  <si>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</si>
  <si>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</si>
  <si>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</si>
  <si>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</si>
  <si>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</si>
  <si>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</si>
  <si>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</si>
  <si>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</si>
  <si>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</si>
  <si>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</si>
  <si>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</si>
  <si>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</si>
  <si>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</si>
  <si>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</si>
  <si>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</si>
  <si>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</si>
  <si>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</si>
  <si>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</si>
  <si>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</si>
  <si>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</si>
  <si>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</si>
  <si>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</si>
  <si>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</si>
  <si>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</si>
  <si>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</si>
  <si>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</si>
  <si>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</si>
  <si>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</si>
  <si>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</si>
  <si>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</si>
  <si>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</si>
  <si>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</si>
  <si>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</si>
  <si>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</si>
  <si>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</si>
  <si>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</si>
  <si>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</si>
  <si>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</si>
  <si>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</si>
  <si>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</si>
  <si>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</si>
  <si>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</si>
  <si>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</si>
  <si>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</si>
  <si>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</si>
  <si>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</si>
  <si>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</si>
  <si>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</si>
  <si>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</si>
  <si>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</si>
  <si>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</si>
  <si>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</si>
  <si>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</si>
  <si>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</si>
  <si>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</si>
  <si>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</si>
  <si>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</si>
  <si>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</si>
  <si>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</si>
  <si>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</si>
  <si>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</si>
  <si>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</si>
  <si>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</si>
  <si>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</si>
  <si>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</si>
  <si>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</si>
  <si>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</si>
  <si>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</si>
  <si>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</si>
  <si>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</si>
  <si>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</si>
  <si>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</si>
  <si>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</si>
  <si>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</si>
  <si>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</si>
  <si>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</si>
  <si>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</si>
  <si>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</si>
  <si>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</si>
  <si>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</si>
  <si>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</si>
  <si>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</si>
  <si>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</si>
  <si>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</si>
  <si>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</si>
  <si>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</si>
  <si>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</si>
  <si>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</si>
  <si>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</si>
  <si>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</si>
  <si>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</si>
  <si>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</si>
  <si>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</si>
  <si>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</si>
  <si>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</si>
  <si>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</si>
  <si>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</si>
  <si>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</si>
  <si>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</si>
  <si>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</si>
  <si>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</si>
  <si>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</si>
  <si>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</si>
  <si>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</si>
  <si>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</si>
  <si>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</si>
  <si>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</si>
  <si>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</si>
  <si>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</si>
  <si>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</si>
  <si>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</si>
  <si>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</si>
  <si>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</si>
  <si>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</si>
  <si>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</si>
  <si>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</si>
  <si>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</si>
  <si>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</si>
  <si>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</si>
  <si>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</si>
  <si>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</si>
  <si>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</si>
  <si>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</si>
  <si>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</si>
  <si>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</si>
  <si>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</si>
  <si>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</si>
  <si>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</si>
  <si>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</si>
  <si>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</si>
  <si>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</si>
  <si>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</si>
  <si>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</si>
  <si>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</si>
  <si>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</si>
  <si>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</si>
  <si>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</si>
  <si>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</si>
  <si>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</si>
  <si>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</si>
  <si>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</si>
  <si>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</si>
  <si>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</si>
  <si>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</si>
  <si>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</si>
  <si>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</si>
  <si>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</si>
  <si>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</si>
  <si>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</si>
  <si>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</si>
  <si>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</si>
  <si>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</si>
  <si>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</si>
  <si>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</si>
  <si>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</si>
  <si>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</si>
  <si>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</si>
  <si>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</si>
  <si>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</si>
  <si>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</si>
  <si>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</si>
  <si>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</si>
  <si>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</si>
  <si>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</si>
  <si>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</si>
  <si>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</si>
  <si>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</si>
  <si>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</si>
  <si>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</si>
  <si>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</si>
  <si>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</si>
  <si>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</si>
  <si>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</si>
  <si>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</si>
  <si>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</si>
  <si>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</si>
  <si>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</si>
  <si>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</si>
  <si>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</si>
  <si>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</si>
  <si>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</si>
  <si>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</si>
  <si>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</si>
  <si>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</si>
  <si>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</si>
  <si>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</si>
  <si>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</si>
  <si>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</si>
  <si>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</si>
  <si>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</si>
  <si>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</si>
  <si>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</si>
  <si>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</si>
  <si>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</si>
  <si>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</si>
  <si>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</si>
  <si>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</si>
  <si>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</si>
  <si>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</si>
  <si>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</si>
  <si>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</si>
  <si>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</si>
  <si>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</si>
  <si>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</si>
  <si>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</si>
  <si>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</si>
  <si>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</si>
  <si>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</si>
  <si>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</si>
  <si>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</si>
  <si>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</si>
  <si>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</si>
  <si>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</si>
  <si>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</si>
  <si>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</si>
  <si>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</si>
  <si>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</si>
  <si>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</si>
  <si>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</si>
  <si>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</si>
  <si>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</si>
  <si>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</si>
  <si>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</si>
  <si>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</si>
  <si>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</si>
  <si>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</si>
  <si>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</si>
  <si>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</si>
  <si>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</si>
  <si>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</si>
  <si>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</si>
  <si>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</si>
  <si>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</si>
  <si>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</si>
  <si>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</si>
  <si>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</si>
  <si>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</si>
  <si>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</si>
  <si>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</si>
  <si>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</si>
  <si>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</si>
  <si>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</si>
  <si>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</si>
  <si>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</si>
  <si>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</si>
  <si>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</si>
  <si>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</si>
  <si>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</si>
  <si>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</si>
  <si>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</si>
  <si>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</si>
  <si>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</si>
  <si>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</si>
  <si>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</si>
  <si>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</si>
  <si>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</si>
  <si>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</si>
  <si>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</si>
  <si>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</si>
  <si>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</si>
  <si>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</si>
  <si>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</si>
  <si>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</si>
  <si>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</si>
  <si>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</si>
  <si>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</si>
  <si>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</si>
  <si>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</si>
  <si>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</si>
  <si>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</si>
  <si>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</si>
  <si>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</si>
  <si>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</si>
  <si>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</si>
  <si>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</si>
  <si>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</si>
  <si>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</si>
  <si>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</si>
  <si>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</si>
  <si>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</si>
  <si>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</si>
  <si>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</si>
  <si>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</si>
  <si>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</si>
  <si>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</si>
  <si>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</si>
  <si>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</si>
  <si>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</si>
  <si>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</si>
  <si>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</si>
  <si>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</si>
  <si>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</si>
  <si>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</si>
  <si>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</si>
  <si>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</si>
  <si>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</si>
  <si>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</si>
  <si>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</si>
  <si>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</si>
  <si>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</si>
  <si>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</si>
  <si>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</si>
  <si>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</si>
  <si>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</si>
  <si>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</si>
  <si>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</si>
  <si>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</si>
  <si>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</si>
  <si>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</si>
  <si>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</si>
  <si>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</si>
  <si>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</si>
  <si>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</si>
  <si>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</si>
  <si>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</si>
  <si>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</si>
  <si>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</si>
  <si>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</si>
  <si>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</si>
  <si>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</si>
  <si>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</si>
  <si>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</si>
  <si>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</si>
  <si>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</si>
  <si>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</si>
  <si>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</si>
  <si>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</si>
  <si>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</si>
  <si>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</si>
  <si>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</si>
  <si>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</si>
  <si>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</si>
  <si>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</si>
  <si>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</si>
  <si>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</si>
  <si>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</si>
  <si>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</si>
  <si>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</si>
  <si>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</si>
  <si>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</si>
  <si>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</si>
  <si>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</si>
  <si>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</si>
  <si>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</si>
  <si>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</si>
  <si>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</si>
  <si>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</si>
  <si>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</si>
  <si>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</si>
  <si>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</si>
  <si>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</si>
  <si>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</si>
  <si>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</si>
  <si>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</si>
  <si>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</si>
  <si>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</si>
  <si>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</si>
  <si>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</si>
  <si>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</si>
  <si>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</si>
  <si>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</si>
  <si>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</si>
  <si>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</si>
  <si>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</si>
  <si>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</si>
  <si>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</si>
  <si>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</si>
  <si>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</si>
  <si>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</si>
  <si>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</si>
  <si>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</si>
  <si>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</si>
  <si>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</si>
  <si>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</si>
  <si>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</si>
  <si>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</si>
  <si>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</si>
  <si>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</si>
  <si>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</si>
  <si>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</si>
  <si>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</si>
  <si>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</si>
  <si>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</si>
  <si>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</si>
  <si>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</si>
  <si>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</si>
  <si>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</si>
  <si>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</si>
  <si>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</si>
  <si>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</si>
  <si>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</si>
  <si>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</si>
  <si>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</si>
  <si>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</si>
  <si>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</si>
  <si>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</si>
  <si>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</si>
  <si>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</si>
  <si>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</si>
  <si>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</si>
  <si>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</si>
  <si>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</si>
  <si>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</si>
  <si>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</si>
  <si>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</si>
  <si>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</si>
  <si>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</si>
  <si>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</si>
  <si>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</si>
  <si>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</si>
  <si>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</si>
  <si>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</si>
  <si>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</si>
  <si>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</si>
  <si>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</si>
  <si>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</si>
  <si>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</si>
  <si>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</si>
  <si>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</si>
  <si>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</si>
  <si>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</si>
  <si>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</si>
  <si>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</si>
  <si>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</si>
  <si>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</si>
  <si>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</si>
  <si>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</si>
  <si>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</si>
  <si>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</si>
  <si>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</si>
  <si>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</si>
  <si>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</si>
  <si>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</si>
  <si>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</si>
  <si>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</si>
  <si>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</si>
  <si>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</si>
  <si>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</si>
  <si>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</si>
  <si>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</si>
  <si>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</si>
  <si>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</si>
  <si>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</si>
  <si>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</si>
  <si>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</si>
  <si>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</si>
  <si>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</si>
  <si>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</si>
  <si>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</si>
  <si>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</si>
  <si>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</si>
  <si>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</si>
  <si>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</si>
  <si>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</si>
  <si>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</si>
  <si>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</si>
  <si>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</si>
  <si>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</si>
  <si>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</si>
  <si>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</si>
  <si>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</si>
  <si>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</si>
  <si>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</si>
  <si>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</si>
  <si>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</si>
  <si>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</si>
  <si>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</si>
  <si>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</si>
  <si>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</si>
  <si>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</si>
  <si>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</si>
  <si>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</si>
  <si>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</si>
  <si>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</si>
  <si>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</si>
  <si>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</si>
  <si>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</si>
  <si>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</si>
  <si>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</si>
  <si>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</si>
  <si>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</si>
  <si>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</si>
  <si>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</si>
  <si>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</si>
  <si>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</si>
  <si>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</si>
  <si>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</si>
  <si>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</si>
  <si>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</si>
  <si>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</si>
  <si>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</si>
  <si>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</si>
  <si>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</si>
  <si>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</si>
  <si>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</si>
  <si>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</si>
  <si>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</si>
  <si>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</si>
  <si>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</si>
  <si>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</si>
  <si>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</si>
  <si>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</si>
  <si>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</si>
  <si>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</si>
  <si>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</si>
  <si>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</si>
  <si>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</si>
  <si>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</si>
  <si>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</si>
  <si>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</si>
  <si>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</si>
  <si>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</si>
  <si>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</si>
  <si>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</si>
  <si>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</si>
  <si>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</si>
  <si>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</si>
  <si>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</si>
  <si>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</si>
  <si>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</si>
  <si>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</si>
  <si>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</si>
  <si>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</si>
  <si>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</si>
  <si>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</si>
  <si>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</si>
  <si>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</si>
  <si>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</si>
  <si>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</si>
  <si>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</si>
  <si>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</si>
  <si>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</si>
  <si>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</si>
  <si>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</si>
  <si>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</si>
  <si>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</si>
  <si>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</si>
  <si>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</si>
  <si>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</si>
  <si>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</si>
  <si>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</si>
  <si>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</si>
  <si>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</si>
  <si>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</si>
  <si>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</si>
  <si>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</si>
  <si>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</si>
  <si>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</si>
  <si>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</si>
  <si>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</si>
  <si>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</si>
  <si>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</si>
  <si>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</si>
  <si>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</si>
  <si>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</si>
  <si>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</si>
  <si>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</si>
  <si>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</si>
  <si>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</si>
  <si>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</si>
  <si>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</si>
  <si>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</si>
  <si>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</si>
  <si>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</si>
  <si>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</si>
  <si>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</si>
  <si>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</si>
  <si>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</si>
  <si>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</si>
  <si>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</si>
  <si>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</si>
  <si>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</si>
  <si>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</si>
  <si>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</si>
  <si>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</si>
  <si>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</si>
  <si>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</si>
  <si>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</si>
  <si>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</si>
  <si>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</si>
  <si>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</si>
  <si>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</si>
  <si>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</si>
  <si>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</si>
  <si>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</si>
  <si>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</si>
  <si>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</si>
  <si>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</si>
  <si>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</si>
  <si>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</si>
  <si>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</si>
  <si>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</si>
  <si>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</si>
  <si>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</si>
  <si>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</si>
  <si>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</si>
  <si>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</si>
  <si>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</si>
  <si>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</si>
  <si>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</si>
  <si>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</si>
  <si>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</si>
  <si>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</si>
  <si>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</si>
  <si>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</si>
  <si>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</si>
  <si>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</si>
  <si>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</si>
  <si>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</si>
  <si>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</si>
  <si>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</si>
  <si>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</si>
  <si>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</si>
  <si>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</si>
  <si>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</si>
  <si>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</si>
  <si>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</si>
  <si>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</si>
  <si>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</si>
  <si>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</si>
  <si>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</si>
  <si>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</si>
  <si>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</si>
  <si>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</si>
  <si>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</si>
  <si>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</si>
  <si>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</si>
  <si>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</si>
  <si>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</si>
  <si>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</si>
  <si>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</si>
  <si>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</si>
  <si>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</si>
  <si>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</si>
  <si>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</si>
  <si>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</si>
  <si>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</si>
  <si>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</si>
  <si>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</si>
  <si>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</si>
  <si>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</si>
  <si>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</si>
  <si>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</si>
  <si>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</si>
  <si>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</si>
  <si>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</si>
  <si>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</si>
  <si>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</si>
  <si>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</si>
  <si>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</si>
  <si>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</si>
  <si>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</si>
  <si>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</si>
  <si>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</si>
  <si>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</si>
  <si>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</si>
  <si>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</si>
  <si>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</si>
  <si>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</si>
  <si>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</si>
  <si>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</si>
  <si>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</si>
  <si>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</si>
  <si>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</si>
  <si>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</si>
  <si>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</si>
  <si>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</si>
  <si>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</si>
  <si>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</si>
  <si>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</si>
  <si>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</si>
  <si>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</si>
  <si>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</si>
  <si>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</si>
  <si>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</si>
  <si>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</si>
  <si>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</si>
  <si>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</si>
  <si>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</si>
  <si>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</si>
  <si>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</si>
  <si>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</si>
  <si>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</si>
  <si>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</si>
  <si>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</si>
  <si>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</si>
  <si>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</si>
  <si>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</si>
  <si>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</si>
  <si>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</si>
  <si>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</si>
  <si>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</si>
  <si>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</si>
  <si>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</si>
  <si>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</si>
  <si>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</si>
  <si>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</si>
  <si>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</si>
  <si>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</si>
  <si>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</si>
  <si>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</si>
  <si>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</si>
  <si>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</si>
  <si>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</si>
  <si>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</si>
  <si>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</si>
  <si>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</si>
  <si>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</si>
  <si>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</si>
  <si>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</si>
  <si>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</si>
  <si>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</si>
  <si>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</si>
  <si>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</si>
  <si>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</si>
  <si>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</si>
  <si>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</si>
  <si>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</si>
  <si>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</si>
  <si>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</si>
  <si>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</si>
  <si>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</si>
  <si>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</si>
  <si>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</si>
  <si>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</si>
  <si>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</si>
  <si>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</si>
  <si>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</si>
  <si>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</si>
  <si>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</si>
  <si>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</si>
  <si>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</si>
  <si>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</si>
  <si>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</si>
  <si>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</si>
  <si>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</si>
  <si>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</si>
  <si>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</si>
  <si>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</si>
  <si>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</si>
  <si>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</si>
  <si>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</si>
  <si>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</si>
  <si>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</si>
  <si>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</si>
  <si>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</si>
  <si>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</si>
  <si>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</si>
  <si>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</si>
  <si>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</si>
  <si>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</si>
  <si>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</si>
  <si>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</si>
  <si>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</si>
  <si>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</si>
  <si>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</si>
  <si>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</si>
  <si>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</si>
  <si>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</si>
  <si>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</si>
  <si>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</si>
  <si>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</si>
  <si>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</si>
  <si>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</si>
  <si>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</si>
  <si>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</si>
  <si>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</si>
  <si>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</si>
  <si>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</si>
  <si>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</si>
  <si>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</si>
  <si>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</si>
  <si>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</si>
  <si>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</si>
  <si>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</si>
  <si>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</si>
  <si>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</si>
  <si>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</si>
  <si>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</si>
  <si>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</si>
  <si>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</si>
  <si>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</si>
  <si>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</si>
  <si>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</si>
  <si>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</si>
  <si>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</si>
  <si>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</si>
  <si>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</si>
  <si>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</si>
  <si>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</si>
  <si>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</si>
  <si>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</si>
  <si>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</si>
  <si>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</si>
  <si>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</si>
  <si>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</si>
  <si>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</si>
  <si>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</si>
  <si>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</si>
  <si>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</si>
  <si>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</si>
  <si>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</si>
  <si>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</si>
  <si>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</si>
  <si>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</si>
  <si>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</si>
  <si>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</si>
  <si>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</si>
  <si>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</si>
  <si>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</si>
  <si>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</si>
  <si>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</si>
  <si>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</si>
  <si>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</si>
  <si>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</si>
  <si>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</si>
  <si>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</si>
  <si>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</si>
  <si>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</si>
  <si>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</si>
  <si>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</si>
  <si>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</si>
  <si>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</si>
  <si>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</si>
  <si>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</si>
  <si>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</si>
  <si>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</si>
  <si>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</si>
  <si>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</si>
  <si>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</si>
  <si>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</si>
  <si>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</si>
  <si>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</si>
  <si>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</si>
  <si>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</si>
  <si>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</si>
  <si>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</si>
  <si>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</si>
  <si>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</si>
  <si>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</si>
  <si>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</si>
  <si>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</si>
  <si>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</si>
  <si>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</si>
  <si>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</si>
  <si>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</si>
  <si>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</si>
  <si>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</si>
  <si>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</si>
  <si>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</si>
  <si>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</si>
  <si>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</si>
  <si>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</si>
  <si>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</si>
  <si>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</si>
  <si>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</si>
  <si>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</si>
  <si>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</si>
  <si>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</si>
  <si>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</si>
  <si>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</si>
  <si>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</si>
  <si>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</si>
  <si>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</si>
  <si>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</si>
  <si>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</si>
  <si>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</si>
  <si>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</si>
  <si>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</si>
  <si>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</si>
  <si>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</si>
  <si>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</si>
  <si>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</si>
  <si>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</si>
  <si>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</si>
  <si>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</si>
  <si>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</si>
  <si>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</si>
  <si>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</si>
  <si>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</si>
  <si>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</si>
  <si>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</si>
  <si>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</si>
  <si>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</si>
  <si>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</si>
  <si>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</si>
  <si>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</si>
  <si>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</si>
  <si>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</si>
  <si>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</si>
  <si>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</si>
  <si>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</si>
  <si>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</si>
  <si>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</si>
  <si>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</si>
  <si>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</si>
  <si>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</si>
  <si>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</si>
  <si>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</si>
  <si>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</si>
  <si>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</si>
  <si>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</si>
  <si>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</si>
  <si>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</si>
  <si>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</si>
  <si>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</si>
  <si>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</si>
  <si>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</si>
  <si>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</si>
  <si>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</si>
  <si>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</si>
  <si>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</si>
  <si>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</si>
  <si>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</si>
  <si>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</si>
  <si>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</si>
  <si>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</si>
  <si>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</si>
  <si>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</si>
  <si>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</si>
  <si>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</si>
  <si>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</si>
  <si>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</si>
  <si>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</si>
  <si>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</si>
  <si>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</si>
  <si>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</si>
  <si>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</si>
  <si>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</si>
  <si>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</si>
  <si>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</si>
  <si>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</si>
  <si>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</si>
  <si>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</si>
  <si>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</si>
  <si>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</si>
  <si>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</si>
  <si>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</si>
  <si>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</si>
  <si>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</si>
  <si>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</si>
  <si>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</si>
  <si>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</si>
  <si>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</si>
  <si>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</si>
  <si>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</si>
  <si>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</si>
  <si>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</si>
  <si>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</si>
  <si>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</si>
  <si>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</si>
  <si>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</si>
  <si>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</si>
  <si>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</si>
  <si>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</si>
  <si>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</si>
  <si>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</si>
  <si>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</si>
  <si>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</si>
  <si>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</si>
  <si>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</si>
  <si>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</si>
  <si>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</si>
  <si>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</si>
  <si>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</si>
  <si>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</si>
  <si>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</si>
  <si>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</si>
  <si>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</si>
  <si>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</si>
  <si>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</si>
  <si>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</si>
  <si>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</si>
  <si>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</si>
  <si>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</si>
  <si>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</si>
  <si>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</si>
  <si>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</si>
  <si>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</si>
  <si>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</si>
  <si>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</si>
  <si>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</si>
  <si>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</si>
  <si>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</si>
  <si>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</si>
  <si>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</si>
  <si>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</si>
  <si>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</si>
  <si>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</si>
  <si>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</si>
  <si>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</si>
  <si>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</si>
  <si>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</si>
  <si>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</si>
  <si>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</si>
  <si>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</si>
  <si>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</si>
  <si>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</si>
  <si>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</si>
  <si>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</si>
  <si>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</si>
  <si>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</si>
  <si>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</si>
  <si>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</si>
  <si>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</si>
  <si>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</si>
  <si>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</si>
  <si>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</si>
  <si>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</si>
  <si>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</si>
  <si>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</si>
  <si>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</si>
  <si>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</si>
  <si>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</si>
  <si>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</si>
  <si>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</si>
  <si>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</si>
  <si>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</si>
  <si>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</si>
  <si>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</si>
  <si>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</si>
  <si>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</si>
  <si>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</si>
  <si>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</si>
  <si>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</si>
  <si>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</si>
  <si>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</si>
  <si>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</si>
  <si>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</si>
  <si>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</si>
  <si>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</si>
  <si>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</si>
  <si>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</si>
  <si>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</si>
  <si>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</si>
  <si>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</si>
  <si>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</si>
  <si>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</si>
  <si>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</si>
  <si>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</si>
  <si>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</si>
  <si>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</si>
  <si>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</si>
  <si>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</si>
  <si>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</si>
  <si>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</si>
  <si>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</si>
  <si>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</si>
  <si>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</si>
  <si>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</si>
  <si>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</si>
  <si>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</si>
  <si>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</si>
  <si>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</si>
  <si>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</si>
  <si>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</si>
  <si>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</si>
  <si>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</si>
  <si>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</si>
  <si>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</si>
  <si>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</si>
  <si>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</si>
  <si>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</si>
  <si>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</si>
  <si>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</si>
  <si>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</si>
  <si>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</si>
  <si>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</si>
  <si>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</si>
  <si>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</si>
  <si>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</si>
  <si>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</si>
  <si>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</si>
  <si>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</si>
  <si>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</si>
  <si>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</si>
  <si>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</si>
  <si>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</si>
  <si>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</si>
  <si>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</si>
  <si>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</si>
  <si>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</si>
  <si>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</si>
  <si>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</si>
  <si>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</si>
  <si>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</si>
  <si>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</si>
  <si>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</si>
  <si>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</si>
  <si>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</si>
  <si>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</si>
  <si>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</si>
  <si>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</si>
  <si>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</si>
  <si>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</si>
  <si>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</si>
  <si>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</si>
  <si>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</si>
  <si>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</si>
  <si>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</si>
  <si>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</si>
  <si>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</si>
  <si>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</si>
  <si>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</si>
  <si>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</si>
  <si>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</si>
  <si>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</si>
  <si>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</si>
  <si>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</si>
  <si>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</si>
  <si>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</si>
  <si>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</si>
  <si>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</si>
  <si>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</si>
  <si>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</si>
  <si>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</si>
  <si>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</si>
  <si>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</si>
  <si>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</si>
  <si>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</si>
  <si>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</si>
  <si>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</si>
  <si>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</si>
  <si>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</si>
  <si>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</si>
  <si>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</si>
  <si>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</si>
  <si>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</si>
  <si>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</si>
  <si>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</si>
  <si>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</si>
  <si>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</si>
  <si>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</si>
  <si>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</si>
  <si>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</si>
  <si>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</si>
  <si>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</si>
  <si>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</si>
  <si>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</si>
  <si>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</si>
  <si>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</si>
  <si>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</si>
  <si>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</si>
  <si>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</si>
  <si>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</si>
  <si>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</si>
  <si>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</si>
  <si>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</si>
  <si>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</si>
  <si>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</si>
  <si>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</si>
  <si>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</si>
  <si>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</si>
  <si>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</si>
  <si>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</si>
  <si>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</si>
  <si>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</si>
  <si>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</si>
  <si>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</si>
  <si>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</si>
  <si>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</si>
  <si>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</si>
  <si>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</si>
  <si>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</si>
  <si>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</si>
  <si>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</si>
  <si>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</si>
  <si>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</si>
  <si>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</si>
  <si>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</si>
  <si>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</si>
  <si>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</si>
  <si>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</si>
  <si>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</si>
  <si>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</si>
  <si>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</si>
  <si>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</si>
  <si>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</si>
  <si>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</si>
  <si>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</si>
  <si>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</si>
  <si>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</si>
  <si>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</si>
  <si>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</si>
  <si>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</si>
  <si>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</si>
  <si>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</si>
  <si>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</si>
  <si>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</si>
  <si>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</si>
  <si>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</si>
  <si>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</si>
  <si>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</si>
  <si>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</si>
  <si>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</si>
  <si>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</si>
  <si>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</si>
  <si>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</si>
  <si>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</si>
  <si>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</si>
  <si>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</si>
  <si>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</si>
  <si>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</si>
  <si>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</si>
  <si>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</si>
  <si>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</si>
  <si>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</si>
  <si>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</si>
  <si>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</si>
  <si>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</si>
  <si>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</si>
  <si>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</si>
  <si>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</si>
  <si>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</si>
  <si>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</si>
  <si>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</si>
  <si>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</si>
  <si>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</si>
  <si>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</si>
  <si>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</si>
  <si>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</si>
  <si>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</si>
  <si>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</si>
  <si>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</si>
  <si>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</si>
  <si>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</si>
  <si>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</si>
  <si>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</si>
  <si>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</si>
  <si>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</si>
  <si>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</si>
  <si>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</si>
  <si>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</si>
  <si>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</si>
  <si>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</si>
  <si>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</si>
  <si>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</si>
  <si>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</si>
  <si>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</si>
  <si>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</si>
  <si>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</si>
  <si>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</si>
  <si>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</si>
  <si>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</si>
  <si>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</si>
  <si>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</si>
  <si>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</si>
  <si>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</si>
  <si>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</si>
  <si>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</si>
  <si>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</si>
  <si>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</si>
  <si>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</si>
  <si>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</si>
  <si>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</si>
  <si>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</si>
  <si>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</si>
  <si>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</si>
  <si>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</si>
  <si>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</si>
  <si>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</si>
  <si>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</si>
  <si>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</si>
  <si>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</si>
  <si>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</si>
  <si>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</si>
  <si>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</si>
  <si>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</si>
  <si>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</si>
  <si>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</si>
  <si>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</si>
  <si>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</si>
  <si>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</si>
  <si>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</si>
  <si>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</si>
  <si>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</si>
  <si>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</si>
  <si>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</si>
  <si>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</si>
  <si>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</si>
  <si>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</si>
  <si>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</si>
  <si>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</si>
  <si>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</si>
  <si>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</si>
  <si>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</si>
  <si>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</si>
  <si>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</si>
  <si>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</si>
  <si>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</si>
  <si>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</si>
  <si>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</si>
  <si>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</si>
  <si>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</si>
  <si>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</si>
  <si>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</si>
  <si>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</si>
  <si>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</si>
  <si>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</si>
  <si>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</si>
  <si>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</si>
  <si>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</si>
  <si>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</si>
  <si>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</si>
  <si>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</si>
  <si>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</si>
  <si>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</si>
  <si>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</si>
  <si>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</si>
  <si>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</si>
  <si>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</si>
  <si>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</si>
  <si>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</si>
  <si>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</si>
  <si>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</si>
  <si>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</si>
  <si>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</si>
  <si>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</si>
  <si>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</si>
  <si>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</si>
  <si>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</si>
  <si>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</si>
  <si>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</si>
  <si>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</si>
  <si>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</si>
  <si>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</si>
  <si>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</si>
  <si>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</si>
  <si>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</si>
  <si>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</si>
  <si>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</si>
  <si>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</si>
  <si>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</si>
  <si>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</si>
  <si>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</si>
  <si>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</si>
  <si>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</si>
  <si>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</si>
  <si>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</si>
  <si>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</si>
  <si>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</si>
  <si>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</si>
  <si>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</si>
  <si>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</si>
  <si>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</si>
  <si>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</si>
  <si>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</si>
  <si>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</si>
  <si>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</si>
  <si>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</si>
  <si>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</si>
  <si>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</si>
  <si>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</si>
  <si>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</si>
  <si>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</si>
  <si>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</si>
  <si>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</si>
  <si>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</si>
  <si>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</si>
  <si>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</si>
  <si>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</si>
  <si>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</si>
  <si>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</si>
  <si>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</si>
  <si>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</si>
  <si>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</si>
  <si>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</si>
  <si>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</si>
  <si>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</si>
  <si>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</si>
  <si>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</si>
  <si>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</si>
  <si>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</si>
  <si>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</si>
  <si>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</si>
  <si>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</si>
  <si>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</si>
  <si>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</si>
  <si>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</si>
  <si>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</si>
  <si>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</si>
  <si>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</si>
  <si>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</si>
  <si>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</si>
  <si>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</si>
  <si>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</si>
  <si>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</si>
  <si>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</si>
  <si>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</si>
  <si>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</si>
  <si>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</si>
  <si>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</si>
  <si>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</si>
  <si>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</si>
  <si>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</si>
  <si>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</si>
  <si>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</si>
  <si>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</si>
  <si>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</si>
  <si>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</si>
  <si>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</si>
  <si>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</si>
  <si>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</si>
  <si>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</si>
  <si>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</si>
  <si>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</si>
  <si>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</si>
  <si>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</si>
  <si>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</si>
  <si>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</si>
  <si>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</si>
  <si>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</si>
  <si>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</si>
  <si>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</si>
  <si>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</si>
  <si>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</si>
  <si>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</si>
  <si>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</si>
  <si>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</si>
  <si>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</si>
  <si>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</si>
  <si>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</si>
  <si>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</si>
  <si>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</si>
  <si>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</si>
  <si>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</si>
  <si>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</si>
  <si>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</si>
  <si>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</si>
  <si>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</si>
  <si>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</si>
  <si>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</si>
  <si>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</si>
  <si>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</si>
  <si>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</si>
  <si>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</si>
  <si>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</si>
  <si>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</si>
  <si>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</si>
  <si>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</si>
  <si>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</si>
  <si>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</si>
  <si>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</si>
  <si>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</si>
  <si>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</si>
  <si>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</si>
  <si>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</si>
  <si>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</si>
  <si>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</si>
  <si>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</si>
  <si>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</si>
  <si>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</si>
  <si>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</si>
  <si>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</si>
  <si>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</si>
  <si>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</si>
  <si>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</si>
  <si>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</si>
  <si>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</si>
  <si>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</si>
  <si>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</si>
  <si>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</si>
  <si>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</si>
  <si>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</si>
  <si>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</si>
  <si>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</si>
  <si>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</si>
  <si>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</si>
  <si>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</si>
  <si>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</si>
  <si>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</si>
  <si>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</si>
  <si>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</si>
  <si>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</si>
  <si>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</si>
  <si>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</si>
  <si>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</si>
  <si>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</si>
  <si>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</si>
  <si>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</si>
  <si>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</si>
  <si>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</si>
  <si>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</si>
  <si>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</si>
  <si>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</si>
  <si>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</si>
  <si>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</si>
  <si>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</si>
  <si>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</si>
  <si>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</si>
  <si>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</si>
  <si>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</si>
  <si>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</si>
  <si>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</si>
  <si>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</si>
  <si>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</si>
  <si>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</si>
  <si>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</si>
  <si>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</si>
  <si>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</si>
  <si>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</si>
  <si>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</si>
  <si>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</si>
  <si>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</si>
  <si>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</si>
  <si>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</si>
  <si>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</si>
  <si>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</si>
  <si>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</si>
  <si>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</si>
  <si>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</si>
  <si>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</si>
  <si>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</si>
  <si>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</si>
  <si>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</si>
  <si>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</si>
  <si>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</si>
  <si>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</si>
  <si>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</si>
  <si>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</si>
  <si>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</si>
  <si>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</si>
  <si>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</si>
  <si>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</si>
  <si>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</si>
  <si>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</si>
  <si>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</si>
  <si>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</si>
  <si>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</si>
  <si>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</si>
  <si>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</si>
  <si>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</si>
  <si>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</si>
  <si>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</si>
  <si>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</si>
  <si>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</si>
  <si>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</si>
  <si>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</si>
  <si>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</si>
  <si>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</si>
  <si>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</si>
  <si>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</si>
  <si>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</si>
  <si>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</si>
  <si>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</si>
  <si>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</si>
  <si>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</si>
  <si>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</si>
  <si>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</si>
  <si>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</si>
  <si>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</si>
  <si>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</si>
  <si>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</si>
  <si>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</si>
  <si>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</si>
  <si>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</si>
  <si>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</si>
  <si>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</si>
  <si>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</si>
  <si>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</si>
  <si>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</si>
  <si>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</si>
  <si>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</si>
  <si>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</si>
  <si>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</si>
  <si>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</si>
  <si>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</si>
  <si>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</si>
  <si>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</si>
  <si>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</si>
  <si>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</si>
  <si>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</si>
  <si>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</si>
  <si>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</si>
  <si>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</si>
  <si>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</si>
  <si>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</si>
  <si>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</si>
  <si>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</si>
  <si>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</si>
  <si>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</si>
  <si>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</si>
  <si>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</si>
  <si>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</si>
  <si>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</si>
  <si>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</si>
  <si>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</si>
  <si>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</si>
  <si>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</si>
  <si>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</si>
  <si>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</si>
  <si>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</si>
  <si>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</si>
  <si>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</si>
  <si>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</si>
  <si>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</si>
  <si>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</si>
  <si>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</si>
  <si>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</si>
  <si>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</si>
  <si>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</si>
  <si>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</si>
  <si>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</si>
  <si>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</si>
  <si>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</si>
  <si>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</si>
  <si>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</si>
  <si>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</si>
  <si>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</si>
  <si>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</si>
  <si>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</si>
  <si>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</si>
  <si>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</si>
  <si>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</si>
  <si>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</si>
  <si>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</si>
  <si>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</si>
  <si>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</si>
  <si>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</si>
  <si>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</si>
  <si>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</si>
  <si>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</si>
  <si>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</si>
  <si>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</si>
  <si>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</si>
  <si>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</si>
  <si>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</si>
  <si>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</si>
  <si>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</si>
  <si>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</si>
  <si>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</si>
  <si>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</si>
  <si>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</si>
  <si>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</si>
  <si>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</si>
  <si>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</si>
  <si>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</si>
  <si>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</si>
  <si>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</si>
  <si>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</si>
  <si>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</si>
  <si>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</si>
  <si>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</si>
  <si>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</si>
  <si>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</si>
  <si>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</si>
  <si>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</si>
  <si>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</si>
  <si>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</si>
  <si>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</si>
  <si>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</si>
  <si>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</si>
  <si>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</si>
  <si>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</si>
  <si>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</si>
  <si>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</si>
  <si>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</si>
  <si>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</si>
  <si>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</si>
  <si>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</si>
  <si>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</si>
  <si>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</si>
  <si>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</si>
  <si>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</si>
  <si>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</si>
  <si>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</si>
  <si>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</si>
  <si>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</si>
  <si>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</si>
  <si>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</si>
  <si>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</si>
  <si>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</si>
  <si>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</si>
  <si>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</si>
  <si>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</si>
  <si>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</si>
  <si>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</si>
  <si>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</si>
  <si>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</si>
  <si>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</si>
  <si>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</si>
  <si>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</si>
  <si>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</si>
  <si>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</si>
  <si>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</si>
  <si>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</si>
  <si>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</si>
  <si>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</si>
  <si>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</si>
  <si>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</si>
  <si>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</si>
  <si>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</si>
  <si>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</si>
  <si>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</si>
  <si>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</si>
  <si>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</si>
  <si>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</si>
  <si>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</si>
  <si>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</si>
  <si>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</si>
  <si>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</si>
  <si>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</si>
  <si>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</si>
  <si>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</si>
  <si>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</si>
  <si>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</si>
  <si>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</si>
  <si>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</si>
  <si>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</si>
  <si>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</si>
  <si>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</si>
  <si>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</si>
  <si>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</si>
  <si>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</si>
  <si>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</si>
  <si>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</si>
  <si>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</si>
  <si>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</si>
  <si>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</si>
  <si>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</si>
  <si>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</si>
  <si>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</si>
  <si>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</si>
  <si>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</si>
  <si>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</si>
  <si>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</si>
  <si>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</si>
  <si>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</si>
  <si>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</si>
  <si>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</si>
  <si>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</si>
  <si>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</si>
  <si>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</si>
  <si>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</si>
  <si>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</si>
  <si>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</si>
  <si>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</si>
  <si>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</si>
  <si>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</si>
  <si>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</si>
  <si>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</si>
  <si>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</si>
  <si>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</si>
  <si>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</si>
  <si>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</si>
  <si>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</si>
  <si>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</si>
  <si>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</si>
  <si>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</si>
  <si>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</si>
  <si>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</si>
  <si>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</si>
  <si>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</si>
  <si>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</si>
  <si>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</si>
  <si>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</si>
  <si>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</si>
  <si>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</si>
  <si>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</si>
  <si>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</si>
  <si>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</si>
  <si>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</si>
  <si>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</si>
  <si>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</si>
  <si>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</si>
  <si>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</si>
  <si>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</si>
  <si>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</si>
  <si>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</si>
  <si>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</si>
  <si>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</si>
  <si>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</si>
  <si>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</si>
  <si>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</si>
  <si>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</si>
  <si>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</si>
  <si>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</si>
  <si>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</si>
  <si>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</si>
  <si>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</si>
  <si>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</si>
  <si>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</si>
  <si>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</si>
  <si>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</si>
  <si>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</si>
  <si>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</si>
  <si>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</si>
  <si>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</si>
  <si>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</si>
  <si>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</si>
  <si>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</si>
  <si>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</si>
  <si>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</si>
  <si>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</si>
  <si>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</si>
  <si>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</si>
  <si>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</si>
  <si>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</si>
  <si>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</si>
  <si>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</si>
  <si>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</si>
  <si>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</si>
  <si>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</si>
  <si>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</si>
  <si>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</si>
  <si>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</si>
  <si>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</si>
  <si>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</si>
  <si>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</si>
  <si>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</si>
  <si>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</si>
  <si>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</si>
  <si>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</si>
  <si>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</si>
  <si>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</si>
  <si>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</si>
  <si>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</si>
  <si>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</si>
  <si>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</si>
  <si>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</si>
  <si>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</si>
  <si>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</si>
  <si>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</si>
  <si>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</si>
  <si>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</si>
  <si>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</si>
  <si>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</si>
  <si>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</si>
  <si>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</si>
  <si>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</si>
  <si>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</si>
  <si>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</si>
  <si>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</si>
  <si>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</si>
  <si>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</si>
  <si>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</si>
  <si>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</si>
  <si>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</si>
  <si>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</si>
  <si>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</si>
  <si>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</si>
  <si>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</si>
  <si>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</si>
  <si>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</si>
  <si>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</si>
  <si>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</si>
  <si>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</si>
  <si>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</si>
  <si>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</si>
  <si>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</si>
  <si>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</si>
  <si>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</si>
  <si>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</si>
  <si>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</si>
  <si>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</si>
  <si>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</si>
  <si>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</si>
  <si>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</si>
  <si>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</si>
  <si>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</si>
  <si>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</si>
  <si>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</si>
  <si>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</si>
  <si>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</si>
  <si>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</si>
  <si>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</si>
  <si>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</si>
  <si>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</si>
  <si>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</si>
  <si>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</si>
  <si>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</si>
  <si>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</si>
  <si>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</si>
  <si>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</si>
  <si>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</si>
  <si>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</si>
  <si>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</si>
  <si>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</si>
  <si>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</si>
  <si>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</si>
  <si>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</si>
  <si>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</si>
  <si>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</si>
  <si>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</si>
  <si>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</si>
  <si>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</si>
  <si>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</si>
  <si>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</si>
  <si>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</si>
  <si>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</si>
  <si>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</si>
  <si>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</si>
  <si>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</si>
  <si>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</si>
  <si>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</si>
  <si>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</si>
  <si>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</si>
  <si>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</si>
  <si>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</si>
  <si>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</si>
  <si>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</si>
  <si>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</si>
  <si>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</si>
  <si>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</si>
  <si>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</si>
  <si>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</si>
  <si>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</si>
  <si>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</si>
  <si>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</si>
  <si>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</si>
  <si>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</si>
  <si>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</si>
  <si>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</si>
  <si>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</si>
  <si>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</si>
  <si>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</si>
  <si>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</si>
  <si>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</si>
  <si>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</si>
  <si>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</si>
  <si>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</si>
  <si>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</si>
  <si>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</si>
  <si>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</si>
  <si>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</si>
  <si>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</si>
  <si>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</si>
  <si>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</si>
  <si>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</si>
  <si>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</si>
  <si>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</si>
  <si>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</si>
  <si>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</si>
  <si>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</si>
  <si>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</si>
  <si>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</si>
  <si>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</si>
  <si>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</si>
  <si>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</si>
  <si>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</si>
  <si>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</si>
  <si>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</si>
  <si>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</si>
  <si>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</si>
  <si>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</si>
  <si>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</si>
  <si>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</si>
  <si>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</si>
  <si>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</si>
  <si>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</si>
  <si>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</si>
  <si>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</si>
  <si>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</si>
  <si>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</si>
  <si>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</si>
  <si>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</si>
  <si>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</si>
  <si>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</si>
  <si>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</si>
  <si>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</si>
  <si>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</si>
  <si>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</si>
  <si>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</si>
  <si>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</si>
  <si>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</si>
  <si>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</si>
  <si>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</si>
  <si>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</si>
  <si>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</si>
  <si>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</si>
  <si>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</si>
  <si>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</si>
  <si>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</si>
  <si>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</si>
  <si>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</si>
  <si>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</si>
  <si>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</si>
  <si>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</si>
  <si>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</si>
  <si>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</si>
  <si>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</si>
  <si>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</si>
  <si>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</si>
  <si>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</si>
  <si>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</si>
  <si>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</si>
  <si>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</si>
  <si>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</si>
  <si>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</si>
  <si>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</si>
  <si>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</si>
  <si>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</si>
  <si>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</si>
  <si>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</si>
  <si>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</si>
  <si>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</si>
  <si>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</si>
  <si>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</si>
  <si>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</si>
  <si>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</si>
  <si>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</si>
  <si>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</si>
  <si>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</si>
  <si>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</si>
  <si>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</si>
  <si>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</si>
  <si>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</si>
  <si>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</si>
  <si>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</si>
  <si>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</si>
  <si>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</si>
  <si>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</si>
  <si>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</si>
  <si>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</si>
  <si>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</si>
  <si>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</si>
  <si>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</si>
  <si>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</si>
  <si>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</si>
  <si>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</si>
  <si>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</si>
  <si>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</si>
  <si>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</si>
  <si>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</si>
  <si>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</si>
  <si>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</si>
  <si>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</si>
  <si>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</si>
  <si>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</si>
  <si>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</si>
  <si>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</si>
  <si>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</si>
  <si>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</si>
  <si>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</si>
  <si>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</si>
  <si>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</si>
  <si>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</si>
  <si>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</si>
  <si>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</si>
  <si>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</si>
  <si>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</si>
  <si>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</si>
  <si>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</si>
  <si>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</si>
  <si>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</si>
  <si>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</si>
  <si>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</si>
  <si>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</si>
  <si>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</si>
  <si>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</si>
  <si>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</si>
  <si>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</si>
  <si>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</si>
  <si>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</si>
  <si>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</si>
  <si>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</si>
  <si>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</si>
  <si>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</si>
  <si>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</si>
  <si>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</si>
  <si>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</si>
  <si>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</si>
  <si>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</si>
  <si>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</si>
  <si>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</si>
  <si>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</si>
  <si>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</si>
  <si>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</si>
  <si>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</si>
  <si>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</si>
  <si>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</si>
  <si>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</si>
  <si>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</si>
  <si>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</si>
  <si>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</si>
  <si>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</si>
  <si>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</si>
  <si>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</si>
  <si>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</si>
  <si>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</si>
  <si>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</si>
  <si>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</si>
  <si>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</si>
  <si>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</si>
  <si>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</si>
  <si>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</si>
  <si>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</si>
  <si>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</si>
  <si>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</si>
  <si>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</si>
  <si>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</si>
  <si>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</si>
  <si>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</si>
  <si>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</si>
  <si>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</si>
  <si>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</si>
  <si>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</si>
  <si>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</si>
  <si>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</si>
  <si>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</si>
  <si>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</si>
  <si>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</si>
  <si>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</si>
  <si>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</si>
  <si>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</si>
  <si>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</si>
  <si>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</si>
  <si>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</si>
  <si>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</si>
  <si>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</si>
  <si>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</si>
  <si>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</si>
  <si>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</si>
  <si>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</si>
  <si>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</si>
  <si>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</si>
  <si>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</si>
  <si>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</si>
  <si>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</si>
  <si>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</si>
  <si>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</si>
  <si>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</si>
  <si>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</si>
  <si>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</si>
  <si>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</si>
  <si>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</si>
  <si>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</si>
  <si>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</si>
  <si>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</si>
  <si>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</si>
  <si>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</si>
  <si>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</si>
  <si>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</si>
  <si>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</si>
  <si>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</si>
  <si>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</si>
  <si>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</si>
  <si>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</si>
  <si>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</si>
  <si>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</si>
  <si>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</si>
  <si>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</si>
  <si>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</si>
  <si>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</si>
  <si>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</si>
  <si>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</si>
  <si>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</si>
  <si>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</si>
  <si>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</si>
  <si>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</si>
  <si>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</si>
  <si>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</si>
  <si>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</si>
  <si>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</si>
  <si>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</si>
  <si>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</si>
  <si>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</si>
  <si>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</si>
  <si>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</si>
  <si>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</si>
  <si>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</si>
  <si>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</si>
  <si>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</si>
  <si>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</si>
  <si>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</si>
  <si>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</si>
  <si>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</si>
  <si>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</si>
  <si>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</si>
  <si>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</si>
  <si>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</si>
  <si>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</si>
  <si>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</si>
  <si>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</si>
  <si>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</si>
  <si>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</si>
  <si>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</si>
  <si>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</si>
  <si>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</si>
  <si>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</si>
  <si>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</si>
  <si>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</si>
  <si>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</si>
  <si>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</si>
  <si>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</si>
  <si>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</si>
  <si>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</si>
  <si>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</si>
  <si>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</si>
  <si>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</si>
  <si>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</si>
  <si>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</si>
  <si>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</si>
  <si>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</si>
  <si>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</si>
  <si>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</si>
  <si>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</si>
  <si>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</si>
  <si>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</si>
  <si>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</si>
  <si>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</si>
  <si>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</si>
  <si>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</si>
  <si>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</si>
  <si>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</si>
  <si>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</si>
  <si>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</si>
  <si>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</si>
  <si>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</si>
  <si>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</si>
  <si>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</si>
  <si>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</si>
  <si>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</si>
  <si>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</si>
  <si>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</si>
  <si>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</si>
  <si>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</si>
  <si>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</si>
  <si>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</si>
  <si>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</si>
  <si>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</si>
  <si>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</si>
  <si>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</si>
  <si>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</si>
  <si>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</si>
  <si>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</si>
  <si>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</si>
  <si>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</si>
  <si>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</si>
  <si>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</si>
  <si>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</si>
  <si>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</si>
  <si>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</si>
  <si>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</si>
  <si>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</si>
  <si>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</si>
  <si>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</si>
  <si>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</si>
  <si>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</si>
  <si>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</si>
  <si>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</si>
  <si>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</si>
  <si>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</si>
  <si>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</si>
  <si>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</si>
  <si>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</si>
  <si>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</si>
  <si>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</si>
  <si>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</si>
  <si>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</si>
  <si>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</si>
  <si>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</si>
  <si>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</si>
  <si>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</si>
  <si>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</si>
  <si>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</si>
  <si>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</si>
  <si>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</si>
  <si>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</si>
  <si>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</si>
  <si>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</si>
  <si>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</si>
  <si>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</si>
  <si>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</si>
  <si>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</si>
  <si>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</si>
  <si>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</si>
  <si>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</si>
  <si>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</si>
  <si>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</si>
  <si>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</si>
  <si>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</si>
  <si>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</si>
  <si>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</si>
  <si>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</si>
  <si>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</si>
  <si>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</si>
  <si>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</si>
  <si>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</si>
  <si>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</si>
  <si>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</si>
  <si>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</si>
  <si>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</si>
  <si>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</si>
  <si>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</si>
  <si>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</si>
  <si>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</si>
  <si>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</si>
  <si>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</si>
  <si>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</si>
  <si>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</si>
  <si>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</si>
  <si>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</si>
  <si>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</si>
  <si>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</si>
  <si>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</si>
  <si>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</si>
  <si>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</si>
  <si>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</si>
  <si>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</si>
  <si>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</si>
  <si>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</si>
  <si>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</si>
  <si>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</si>
  <si>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</si>
  <si>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</si>
  <si>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</si>
  <si>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</si>
  <si>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</si>
  <si>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</si>
  <si>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</si>
  <si>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</si>
  <si>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</si>
  <si>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</si>
  <si>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</si>
  <si>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</si>
  <si>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</si>
  <si>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</si>
  <si>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</si>
  <si>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</si>
  <si>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</si>
  <si>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</si>
  <si>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</si>
  <si>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</si>
  <si>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</si>
  <si>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</si>
  <si>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</si>
  <si>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</si>
  <si>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</si>
  <si>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</si>
  <si>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</si>
  <si>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</si>
  <si>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</si>
  <si>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</si>
  <si>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</si>
  <si>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</si>
  <si>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</si>
  <si>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</si>
  <si>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</si>
  <si>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</si>
  <si>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</si>
  <si>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</si>
  <si>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</si>
  <si>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</si>
  <si>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</si>
  <si>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</si>
  <si>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</si>
  <si>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</si>
  <si>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</si>
  <si>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</si>
  <si>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</si>
  <si>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</si>
  <si>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</si>
  <si>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</si>
  <si>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</si>
  <si>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</si>
  <si>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</si>
  <si>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</si>
  <si>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</si>
  <si>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</si>
  <si>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</si>
  <si>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</si>
  <si>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</si>
  <si>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</si>
  <si>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</si>
  <si>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</si>
  <si>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</si>
  <si>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</si>
  <si>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</si>
  <si>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</si>
  <si>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</si>
  <si>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</si>
  <si>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</si>
  <si>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</si>
  <si>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</si>
  <si>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</si>
  <si>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</si>
  <si>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</si>
  <si>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</si>
  <si>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</si>
  <si>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</si>
  <si>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</si>
  <si>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</si>
  <si>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</si>
  <si>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</si>
  <si>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</si>
  <si>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</si>
  <si>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</si>
  <si>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</si>
  <si>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</si>
  <si>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</si>
  <si>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</si>
  <si>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</si>
  <si>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</si>
  <si>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</si>
  <si>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</si>
  <si>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</si>
  <si>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</si>
  <si>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</si>
  <si>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</si>
  <si>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</si>
  <si>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</si>
  <si>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</si>
  <si>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</si>
  <si>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</si>
  <si>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</si>
  <si>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</si>
  <si>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</si>
  <si>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</si>
  <si>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</si>
  <si>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</si>
  <si>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</si>
  <si>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</si>
  <si>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</si>
  <si>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</si>
  <si>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</si>
  <si>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</si>
  <si>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</si>
  <si>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</si>
  <si>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</si>
  <si>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</si>
  <si>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</si>
  <si>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</si>
  <si>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</si>
  <si>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</si>
  <si>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</si>
  <si>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</si>
  <si>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</si>
  <si>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</si>
  <si>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</si>
  <si>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</si>
  <si>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</si>
  <si>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</si>
  <si>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</si>
  <si>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</si>
  <si>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</si>
  <si>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</si>
  <si>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</si>
  <si>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</si>
  <si>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</si>
  <si>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</si>
  <si>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</si>
  <si>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</si>
  <si>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</si>
  <si>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</si>
  <si>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</si>
  <si>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</si>
  <si>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</si>
  <si>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</si>
  <si>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</si>
  <si>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</si>
  <si>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</si>
  <si>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</si>
  <si>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</si>
  <si>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</si>
  <si>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</si>
  <si>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</si>
  <si>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</si>
  <si>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</si>
  <si>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</si>
  <si>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</si>
  <si>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</si>
  <si>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</si>
  <si>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</si>
  <si>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</si>
  <si>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</si>
  <si>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</si>
  <si>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</si>
  <si>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</si>
  <si>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</si>
  <si>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</si>
  <si>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</si>
  <si>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</si>
  <si>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</si>
  <si>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</si>
  <si>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</si>
  <si>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</si>
  <si>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</si>
  <si>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</si>
  <si>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</si>
  <si>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</si>
  <si>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</si>
  <si>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</si>
  <si>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</si>
  <si>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</si>
  <si>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</si>
  <si>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</si>
  <si>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</si>
  <si>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</si>
  <si>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</si>
  <si>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</si>
  <si>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</si>
  <si>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</si>
  <si>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</si>
  <si>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</si>
  <si>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</si>
  <si>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</si>
  <si>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</si>
  <si>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</si>
  <si>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</si>
  <si>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</si>
  <si>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</si>
  <si>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</si>
  <si>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</si>
  <si>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</si>
  <si>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</si>
  <si>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</si>
  <si>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</si>
  <si>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</si>
  <si>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</si>
  <si>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</si>
  <si>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</si>
  <si>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</si>
  <si>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</si>
  <si>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</si>
  <si>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</si>
  <si>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</si>
  <si>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</si>
  <si>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</si>
  <si>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</si>
  <si>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</si>
  <si>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</si>
  <si>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</si>
  <si>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</si>
  <si>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</si>
  <si>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</si>
  <si>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</si>
  <si>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</si>
  <si>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</si>
  <si>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</si>
  <si>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</si>
  <si>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</si>
  <si>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</si>
  <si>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</si>
  <si>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</si>
  <si>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</si>
  <si>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</si>
  <si>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</si>
  <si>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</si>
  <si>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</si>
  <si>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</si>
  <si>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</si>
  <si>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</si>
  <si>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</si>
  <si>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</si>
  <si>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</si>
  <si>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</si>
  <si>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</si>
  <si>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</si>
  <si>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</si>
  <si>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</si>
  <si>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</si>
  <si>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</si>
  <si>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</si>
  <si>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</si>
  <si>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</si>
  <si>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</si>
  <si>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</si>
  <si>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</si>
  <si>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</si>
  <si>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</si>
  <si>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</si>
  <si>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</si>
  <si>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</si>
  <si>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</si>
  <si>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</si>
  <si>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</si>
  <si>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</si>
  <si>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</si>
  <si>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</si>
  <si>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</si>
  <si>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</si>
  <si>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</si>
  <si>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</si>
  <si>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</si>
  <si>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</si>
  <si>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</si>
  <si>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</si>
  <si>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</si>
  <si>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</si>
  <si>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</si>
  <si>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</si>
  <si>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</si>
  <si>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</si>
  <si>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</si>
  <si>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</si>
  <si>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</si>
  <si>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</si>
  <si>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</si>
  <si>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</si>
  <si>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</si>
  <si>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</si>
  <si>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</si>
  <si>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</si>
  <si>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</si>
  <si>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</si>
  <si>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</si>
  <si>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</si>
  <si>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</si>
  <si>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</si>
  <si>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</si>
  <si>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</si>
  <si>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</si>
  <si>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</si>
  <si>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</si>
  <si>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</si>
  <si>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</si>
  <si>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</si>
  <si>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</si>
  <si>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</si>
  <si>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</si>
  <si>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</si>
  <si>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</si>
  <si>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</si>
  <si>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</si>
  <si>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</si>
  <si>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</si>
  <si>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</si>
  <si>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</si>
  <si>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</si>
  <si>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</si>
  <si>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</si>
  <si>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</si>
  <si>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</si>
  <si>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</si>
  <si>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</si>
  <si>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</si>
  <si>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</si>
  <si>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</si>
  <si>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</si>
  <si>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</si>
  <si>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</si>
  <si>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</si>
  <si>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</si>
  <si>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</si>
  <si>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</si>
  <si>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</si>
  <si>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</si>
  <si>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</si>
  <si>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</si>
  <si>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</si>
  <si>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</si>
  <si>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</si>
  <si>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</si>
  <si>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</si>
  <si>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</si>
  <si>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</si>
  <si>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</si>
  <si>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</si>
  <si>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</si>
  <si>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</si>
  <si>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</si>
  <si>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</si>
  <si>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</si>
  <si>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</si>
  <si>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</si>
  <si>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</si>
  <si>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</si>
  <si>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</si>
  <si>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</si>
  <si>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</si>
  <si>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</si>
  <si>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</si>
  <si>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</si>
  <si>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</si>
  <si>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</si>
  <si>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</si>
  <si>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</si>
  <si>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</si>
  <si>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</si>
  <si>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</si>
  <si>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</si>
  <si>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</si>
  <si>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</si>
  <si>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</si>
  <si>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</si>
  <si>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</si>
  <si>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</si>
  <si>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</si>
  <si>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</si>
  <si>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</si>
  <si>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</si>
  <si>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</si>
  <si>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</si>
  <si>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</si>
  <si>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</si>
  <si>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</si>
  <si>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</si>
  <si>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</si>
  <si>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</si>
  <si>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</si>
  <si>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</si>
  <si>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</si>
  <si>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</si>
  <si>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</si>
  <si>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</si>
  <si>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</si>
  <si>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</si>
  <si>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</si>
  <si>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</si>
  <si>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</si>
  <si>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</si>
  <si>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</si>
  <si>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</si>
  <si>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</si>
  <si>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</si>
  <si>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</si>
  <si>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</si>
  <si>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</si>
  <si>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</si>
  <si>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</si>
  <si>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</si>
  <si>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</si>
  <si>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</si>
  <si>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</si>
  <si>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</si>
  <si>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</si>
  <si>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</si>
  <si>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</si>
  <si>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</si>
  <si>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</si>
  <si>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</si>
  <si>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</si>
  <si>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</si>
  <si>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</si>
  <si>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</si>
  <si>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</si>
  <si>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</si>
  <si>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</si>
  <si>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</si>
  <si>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</si>
  <si>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</si>
  <si>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</si>
  <si>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</si>
  <si>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</si>
  <si>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</si>
  <si>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</si>
  <si>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</si>
  <si>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</si>
  <si>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</si>
  <si>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</si>
  <si>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</si>
  <si>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</si>
  <si>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</si>
  <si>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</si>
  <si>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</si>
  <si>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</si>
  <si>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</si>
  <si>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</si>
  <si>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</si>
  <si>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</si>
  <si>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</si>
  <si>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</si>
  <si>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</si>
  <si>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</si>
  <si>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</si>
  <si>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</si>
  <si>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</si>
  <si>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</si>
  <si>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</si>
  <si>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</si>
  <si>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</si>
  <si>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</si>
  <si>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</si>
  <si>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</si>
  <si>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</si>
  <si>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</si>
  <si>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</si>
  <si>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</si>
  <si>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</si>
  <si>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</si>
  <si>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</si>
  <si>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</si>
  <si>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</si>
  <si>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</si>
  <si>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</si>
  <si>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</si>
  <si>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</si>
  <si>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</si>
  <si>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</si>
  <si>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</si>
  <si>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</si>
  <si>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</si>
  <si>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</si>
  <si>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</si>
  <si>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</si>
  <si>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</si>
  <si>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</si>
  <si>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</si>
  <si>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</si>
  <si>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</si>
  <si>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</si>
  <si>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</si>
  <si>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</si>
  <si>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</si>
  <si>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</si>
  <si>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</si>
  <si>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</si>
  <si>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</si>
  <si>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</si>
  <si>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</si>
  <si>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</si>
  <si>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</si>
  <si>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</si>
  <si>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</si>
  <si>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</si>
  <si>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</si>
  <si>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</si>
  <si>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</si>
  <si>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</si>
  <si>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</si>
  <si>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</si>
  <si>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</si>
  <si>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</si>
  <si>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</si>
  <si>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</si>
  <si>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</si>
  <si>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</si>
  <si>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</si>
  <si>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</si>
  <si>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</si>
  <si>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</si>
  <si>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</si>
  <si>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</si>
  <si>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</si>
  <si>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</si>
  <si>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</si>
  <si>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</si>
  <si>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</si>
  <si>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</si>
  <si>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</si>
  <si>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</si>
  <si>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</si>
  <si>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</si>
  <si>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</si>
  <si>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</si>
  <si>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</si>
  <si>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</si>
  <si>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</si>
  <si>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</si>
  <si>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</si>
  <si>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</si>
  <si>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</si>
  <si>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</si>
  <si>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</si>
  <si>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</si>
  <si>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</si>
  <si>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</si>
  <si>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</si>
  <si>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</si>
  <si>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</si>
  <si>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</si>
  <si>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</si>
  <si>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</si>
  <si>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</si>
  <si>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</si>
  <si>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</si>
  <si>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</si>
  <si>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</si>
  <si>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</si>
  <si>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</si>
  <si>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</si>
  <si>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</si>
  <si>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</si>
  <si>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</si>
  <si>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</si>
  <si>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</si>
  <si>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</si>
  <si>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</si>
  <si>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</si>
  <si>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</si>
  <si>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</si>
  <si>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</si>
  <si>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</si>
  <si>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</si>
  <si>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</si>
  <si>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</si>
  <si>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</si>
  <si>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</si>
  <si>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</si>
  <si>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</si>
  <si>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</si>
  <si>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</si>
  <si>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</si>
  <si>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</si>
  <si>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</si>
  <si>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</si>
  <si>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</si>
  <si>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</si>
  <si>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</si>
  <si>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</si>
  <si>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</si>
  <si>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</si>
  <si>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</si>
  <si>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</si>
  <si>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</si>
  <si>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</si>
  <si>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</si>
  <si>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</si>
  <si>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</si>
  <si>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</si>
  <si>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</si>
  <si>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</si>
  <si>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</si>
  <si>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</si>
  <si>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</si>
  <si>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</si>
  <si>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</si>
  <si>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</si>
  <si>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</si>
  <si>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</si>
  <si>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</si>
  <si>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</si>
  <si>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</si>
  <si>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</si>
  <si>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</si>
  <si>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</si>
  <si>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</si>
  <si>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</si>
  <si>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</si>
  <si>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</si>
  <si>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</si>
  <si>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</si>
  <si>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</si>
  <si>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</si>
  <si>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</si>
  <si>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</si>
  <si>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</si>
  <si>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</si>
  <si>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</si>
  <si>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</si>
  <si>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</si>
  <si>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</si>
  <si>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</si>
  <si>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</si>
  <si>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</si>
  <si>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</si>
  <si>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</si>
  <si>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</si>
  <si>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</si>
  <si>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</si>
  <si>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</si>
  <si>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</si>
  <si>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</si>
  <si>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</si>
  <si>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</si>
  <si>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</si>
  <si>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</si>
  <si>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</si>
  <si>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</si>
  <si>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</si>
  <si>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</si>
  <si>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</si>
  <si>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</si>
  <si>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</si>
  <si>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</si>
  <si>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</si>
  <si>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</si>
  <si>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</si>
  <si>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</si>
  <si>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</si>
  <si>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</si>
  <si>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</si>
  <si>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</si>
  <si>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</si>
  <si>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</si>
  <si>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</si>
  <si>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</si>
  <si>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</si>
  <si>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</si>
  <si>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</si>
  <si>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</si>
  <si>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</si>
  <si>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</si>
  <si>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</si>
  <si>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</si>
  <si>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</si>
  <si>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</si>
  <si>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</si>
  <si>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</si>
  <si>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</si>
  <si>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</si>
  <si>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</si>
  <si>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</si>
  <si>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</si>
  <si>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</si>
  <si>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</si>
  <si>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</si>
  <si>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</si>
  <si>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</si>
  <si>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</si>
  <si>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</si>
  <si>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</si>
  <si>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</si>
  <si>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</si>
  <si>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</si>
  <si>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</si>
  <si>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</si>
  <si>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</si>
  <si>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</si>
  <si>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</si>
  <si>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</si>
  <si>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</si>
  <si>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</si>
  <si>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</si>
  <si>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</si>
  <si>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</si>
  <si>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</si>
  <si>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</si>
  <si>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</si>
  <si>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</si>
  <si>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</si>
  <si>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</si>
  <si>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</si>
  <si>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</si>
  <si>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</si>
  <si>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</si>
  <si>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</si>
  <si>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</si>
  <si>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</si>
  <si>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</si>
  <si>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</si>
  <si>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</si>
  <si>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</si>
  <si>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</si>
  <si>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</si>
  <si>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</si>
  <si>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</si>
  <si>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</si>
  <si>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</si>
  <si>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</si>
  <si>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</si>
  <si>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</si>
  <si>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</si>
  <si>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</si>
  <si>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</si>
  <si>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</si>
  <si>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</si>
  <si>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</si>
  <si>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</si>
  <si>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</si>
  <si>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</si>
  <si>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</si>
  <si>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</si>
  <si>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</si>
  <si>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</si>
  <si>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</si>
  <si>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</si>
  <si>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</si>
  <si>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</si>
  <si>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</si>
  <si>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</si>
  <si>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</si>
  <si>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</si>
  <si>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</si>
  <si>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</si>
  <si>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</si>
  <si>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</si>
  <si>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</si>
  <si>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</si>
  <si>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</si>
  <si>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</si>
  <si>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</si>
  <si>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</si>
  <si>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</si>
  <si>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</si>
  <si>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</si>
  <si>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</si>
  <si>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</si>
  <si>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</si>
  <si>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</si>
  <si>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</si>
  <si>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</si>
  <si>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</si>
  <si>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</si>
  <si>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</si>
  <si>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</si>
  <si>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</si>
  <si>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</si>
  <si>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</si>
  <si>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</si>
  <si>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</si>
  <si>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</si>
  <si>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</si>
  <si>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</si>
  <si>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</si>
  <si>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</si>
  <si>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</si>
  <si>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</si>
  <si>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</si>
  <si>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</si>
  <si>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</si>
  <si>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</si>
  <si>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</si>
  <si>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</si>
  <si>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</si>
  <si>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</si>
  <si>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</si>
  <si>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</si>
  <si>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</si>
  <si>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</si>
  <si>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</si>
  <si>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</si>
  <si>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</si>
  <si>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</si>
  <si>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</si>
  <si>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</si>
  <si>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</si>
  <si>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</si>
  <si>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</si>
  <si>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</si>
  <si>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</si>
  <si>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</si>
  <si>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</si>
  <si>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</si>
  <si>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</si>
  <si>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</si>
  <si>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</si>
  <si>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</si>
  <si>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</si>
  <si>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</si>
  <si>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</si>
  <si>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</si>
  <si>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</si>
  <si>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</si>
  <si>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</si>
  <si>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</si>
  <si>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</si>
  <si>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</si>
  <si>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</si>
  <si>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</si>
  <si>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</si>
  <si>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</si>
  <si>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</si>
  <si>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</si>
  <si>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</si>
  <si>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</si>
  <si>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</si>
  <si>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</si>
  <si>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</si>
  <si>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</si>
  <si>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</si>
  <si>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</si>
  <si>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</si>
  <si>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</si>
  <si>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</si>
  <si>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</si>
  <si>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</si>
  <si>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</si>
  <si>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</si>
  <si>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</si>
  <si>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</si>
  <si>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</si>
  <si>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</si>
  <si>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</si>
  <si>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</si>
  <si>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</si>
  <si>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</si>
  <si>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</si>
  <si>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</si>
  <si>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</si>
  <si>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</si>
  <si>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</si>
  <si>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</si>
  <si>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</si>
  <si>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</si>
  <si>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</si>
  <si>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</si>
  <si>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</si>
  <si>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</si>
  <si>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</si>
  <si>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</si>
  <si>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</si>
  <si>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</si>
  <si>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</si>
  <si>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</si>
  <si>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</si>
  <si>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</si>
  <si>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</si>
  <si>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</si>
  <si>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</si>
  <si>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</si>
  <si>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</si>
  <si>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</si>
  <si>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</si>
  <si>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</si>
  <si>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</si>
  <si>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</si>
  <si>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</si>
  <si>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</si>
  <si>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</si>
  <si>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</si>
  <si>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</si>
  <si>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</si>
  <si>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</si>
  <si>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</si>
  <si>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</si>
  <si>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</si>
  <si>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</si>
  <si>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</si>
  <si>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</si>
  <si>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</si>
  <si>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</si>
  <si>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</si>
  <si>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</si>
  <si>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</si>
  <si>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</si>
  <si>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</si>
  <si>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</si>
  <si>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</si>
  <si>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</si>
  <si>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</si>
  <si>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</si>
  <si>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</si>
  <si>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</si>
  <si>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</si>
  <si>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</si>
  <si>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</si>
  <si>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</si>
  <si>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</si>
  <si>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</si>
  <si>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</si>
  <si>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</si>
  <si>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</si>
  <si>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</si>
  <si>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</si>
  <si>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</si>
  <si>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</si>
  <si>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</si>
  <si>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</si>
  <si>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</si>
  <si>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</si>
  <si>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</si>
  <si>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</si>
  <si>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</si>
  <si>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</si>
  <si>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</si>
  <si>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</si>
  <si>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</si>
  <si>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</si>
  <si>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</si>
  <si>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</si>
  <si>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</si>
  <si>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</si>
  <si>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</si>
  <si>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</si>
  <si>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</si>
  <si>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</si>
  <si>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</si>
  <si>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</si>
  <si>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</si>
  <si>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</si>
  <si>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</si>
  <si>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</si>
  <si>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</si>
  <si>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</si>
  <si>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</si>
  <si>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</si>
  <si>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</si>
  <si>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</si>
  <si>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</si>
  <si>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</si>
  <si>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</si>
  <si>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</si>
  <si>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</si>
  <si>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</si>
  <si>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</si>
  <si>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</si>
  <si>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</si>
  <si>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</si>
  <si>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</si>
  <si>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</si>
  <si>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</si>
  <si>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</si>
  <si>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</si>
  <si>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</si>
  <si>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</si>
  <si>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</si>
  <si>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</si>
  <si>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</si>
  <si>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</si>
  <si>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</si>
  <si>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</si>
  <si>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</si>
  <si>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</si>
  <si>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</si>
  <si>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</si>
  <si>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</si>
  <si>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</si>
  <si>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</si>
  <si>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</si>
  <si>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</si>
  <si>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</si>
  <si>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</si>
  <si>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</si>
  <si>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</si>
  <si>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</si>
  <si>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</si>
  <si>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</si>
  <si>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</si>
  <si>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</si>
  <si>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</si>
  <si>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</si>
  <si>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</si>
  <si>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</si>
  <si>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</si>
  <si>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</si>
  <si>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</si>
  <si>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</si>
  <si>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</si>
  <si>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</si>
  <si>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</si>
  <si>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</si>
  <si>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</si>
  <si>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</si>
  <si>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</si>
  <si>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</si>
  <si>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</si>
  <si>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</si>
  <si>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</si>
  <si>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</si>
  <si>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</si>
  <si>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</si>
  <si>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</si>
  <si>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</si>
  <si>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</si>
  <si>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</si>
  <si>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</si>
  <si>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</si>
  <si>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</si>
  <si>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</si>
  <si>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</si>
  <si>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</si>
  <si>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</si>
  <si>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</si>
  <si>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</si>
  <si>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</si>
  <si>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</si>
  <si>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</si>
  <si>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</si>
  <si>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</si>
  <si>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</si>
  <si>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</si>
  <si>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</si>
  <si>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</si>
  <si>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</si>
  <si>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</si>
  <si>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</si>
  <si>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</si>
  <si>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</si>
  <si>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</si>
  <si>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</si>
  <si>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</si>
  <si>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</si>
  <si>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</si>
  <si>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</si>
  <si>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</si>
  <si>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</si>
  <si>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</si>
  <si>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</si>
  <si>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</si>
  <si>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</si>
  <si>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</si>
  <si>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</si>
  <si>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</si>
  <si>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</si>
  <si>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</si>
  <si>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</si>
  <si>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</si>
  <si>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</si>
  <si>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</si>
  <si>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</si>
  <si>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</si>
  <si>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</si>
  <si>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</si>
  <si>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</si>
  <si>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</si>
  <si>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</si>
  <si>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</si>
  <si>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</si>
  <si>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</si>
  <si>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</si>
  <si>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</si>
  <si>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</si>
  <si>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</si>
  <si>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</si>
  <si>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</si>
  <si>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</si>
  <si>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</si>
  <si>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</si>
  <si>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</si>
  <si>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</si>
  <si>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</si>
  <si>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</si>
  <si>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</si>
  <si>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</si>
  <si>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</si>
  <si>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</si>
  <si>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</si>
  <si>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</si>
  <si>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</si>
  <si>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</si>
  <si>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</si>
  <si>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</si>
  <si>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</si>
  <si>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</si>
  <si>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</si>
  <si>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</si>
  <si>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</si>
  <si>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</si>
  <si>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</si>
  <si>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</si>
  <si>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</si>
  <si>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</si>
  <si>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</si>
  <si>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</si>
  <si>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</si>
  <si>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</si>
  <si>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</si>
  <si>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</si>
  <si>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</si>
  <si>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</si>
  <si>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</si>
  <si>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</si>
  <si>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</si>
  <si>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</si>
  <si>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</si>
  <si>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</si>
  <si>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</si>
  <si>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</si>
  <si>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</si>
  <si>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</si>
  <si>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</si>
  <si>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</si>
  <si>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</si>
  <si>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</si>
  <si>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</si>
  <si>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</si>
  <si>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</si>
  <si>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</si>
  <si>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</si>
  <si>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</si>
  <si>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</si>
  <si>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</si>
  <si>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</si>
  <si>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</si>
  <si>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</si>
  <si>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</si>
  <si>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</si>
  <si>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</si>
  <si>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</si>
  <si>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</si>
  <si>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</si>
  <si>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</si>
  <si>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</si>
  <si>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</si>
  <si>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</si>
  <si>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</si>
  <si>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</si>
  <si>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</si>
  <si>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</si>
  <si>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</si>
  <si>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</si>
  <si>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</si>
  <si>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</si>
  <si>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</si>
  <si>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</si>
  <si>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</si>
  <si>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</si>
  <si>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</si>
  <si>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</si>
  <si>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</si>
  <si>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</si>
  <si>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</si>
  <si>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</si>
  <si>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</si>
  <si>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</si>
  <si>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</si>
  <si>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</si>
  <si>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</si>
  <si>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</si>
  <si>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</si>
  <si>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</si>
  <si>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</si>
  <si>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</si>
  <si>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</si>
  <si>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</si>
  <si>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</si>
  <si>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</si>
  <si>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</si>
  <si>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</si>
  <si>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</si>
  <si>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</si>
  <si>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</si>
  <si>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</si>
  <si>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</si>
  <si>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</si>
  <si>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</si>
  <si>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</si>
  <si>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</si>
  <si>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</si>
  <si>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</si>
  <si>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</si>
  <si>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</si>
  <si>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</si>
  <si>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</si>
  <si>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</si>
  <si>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</si>
  <si>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</si>
  <si>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</si>
  <si>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</si>
  <si>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</si>
  <si>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</si>
  <si>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</si>
  <si>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</si>
  <si>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</si>
  <si>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</si>
  <si>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</si>
  <si>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</si>
  <si>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</si>
  <si>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</si>
  <si>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</si>
  <si>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</si>
  <si>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</si>
  <si>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</si>
  <si>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</si>
  <si>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</si>
  <si>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</si>
  <si>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</si>
  <si>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</si>
  <si>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</si>
  <si>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</si>
  <si>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</si>
  <si>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</si>
  <si>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</si>
  <si>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</si>
  <si>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</si>
  <si>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</si>
  <si>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</si>
  <si>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</si>
  <si>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</si>
  <si>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</si>
  <si>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</si>
  <si>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</si>
  <si>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</si>
  <si>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</si>
  <si>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</si>
  <si>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</si>
  <si>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</si>
  <si>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</si>
  <si>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</si>
  <si>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</si>
  <si>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</si>
  <si>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</si>
  <si>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</si>
  <si>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</si>
  <si>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</si>
  <si>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</si>
  <si>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</si>
  <si>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</si>
  <si>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</si>
  <si>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</si>
  <si>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</si>
  <si>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</si>
  <si>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</si>
  <si>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</si>
  <si>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</si>
  <si>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</si>
  <si>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</si>
  <si>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</si>
  <si>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</si>
  <si>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</si>
  <si>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</si>
  <si>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</si>
  <si>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</si>
  <si>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</si>
  <si>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</si>
  <si>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</si>
  <si>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</si>
  <si>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</si>
  <si>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</si>
  <si>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</si>
  <si>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</si>
  <si>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</si>
  <si>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</si>
  <si>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</si>
  <si>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</si>
  <si>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</si>
  <si>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</si>
  <si>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</si>
  <si>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</si>
  <si>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</si>
  <si>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</si>
  <si>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</si>
  <si>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</si>
  <si>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</si>
  <si>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</si>
  <si>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</si>
  <si>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</si>
  <si>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</si>
  <si>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</si>
  <si>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</si>
  <si>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</si>
  <si>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</si>
  <si>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</si>
  <si>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</si>
  <si>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</si>
  <si>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</si>
  <si>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</si>
  <si>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</si>
  <si>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</si>
  <si>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</si>
  <si>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</si>
  <si>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</si>
  <si>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</si>
  <si>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</si>
  <si>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</si>
  <si>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</si>
  <si>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</si>
  <si>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</si>
  <si>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</si>
  <si>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</si>
  <si>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</si>
  <si>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</si>
  <si>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</si>
  <si>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</si>
  <si>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</si>
  <si>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</si>
  <si>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</si>
  <si>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</si>
  <si>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</si>
  <si>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</si>
  <si>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</si>
  <si>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</si>
  <si>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</si>
  <si>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</si>
  <si>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</si>
  <si>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</si>
  <si>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</si>
  <si>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</si>
  <si>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</si>
  <si>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</si>
  <si>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</si>
  <si>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</si>
  <si>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</si>
  <si>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</si>
  <si>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</si>
  <si>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</si>
  <si>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</si>
  <si>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</si>
  <si>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</si>
  <si>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</si>
  <si>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</si>
  <si>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</si>
  <si>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</si>
  <si>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</si>
  <si>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</si>
  <si>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</si>
  <si>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</si>
  <si>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</si>
  <si>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</si>
  <si>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</si>
  <si>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</si>
  <si>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</si>
  <si>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</si>
  <si>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</si>
  <si>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</si>
  <si>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</si>
  <si>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</si>
  <si>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</si>
  <si>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</si>
  <si>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</si>
  <si>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</si>
  <si>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</si>
  <si>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</si>
  <si>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</si>
  <si>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</si>
  <si>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</si>
  <si>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</si>
  <si>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</si>
  <si>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</si>
  <si>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</si>
  <si>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</si>
  <si>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</si>
  <si>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</si>
  <si>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</si>
  <si>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</si>
  <si>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</si>
  <si>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</si>
  <si>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</si>
  <si>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</si>
  <si>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</si>
  <si>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</si>
  <si>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</si>
  <si>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</si>
  <si>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</si>
  <si>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</si>
  <si>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</si>
  <si>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</si>
  <si>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</si>
  <si>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</si>
  <si>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</si>
  <si>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</si>
  <si>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</si>
  <si>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</si>
  <si>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</si>
  <si>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</si>
  <si>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</si>
  <si>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</si>
  <si>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</si>
  <si>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</si>
  <si>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</si>
  <si>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</si>
  <si>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</si>
  <si>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</si>
  <si>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</si>
  <si>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</si>
  <si>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</si>
  <si>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</si>
  <si>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</si>
  <si>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</si>
  <si>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</si>
  <si>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</si>
  <si>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</si>
  <si>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</si>
  <si>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</si>
  <si>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</si>
  <si>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</si>
  <si>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</si>
  <si>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</si>
  <si>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</si>
  <si>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</si>
  <si>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</si>
  <si>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</si>
  <si>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</si>
  <si>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</si>
  <si>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</si>
  <si>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</si>
  <si>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</si>
  <si>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</si>
  <si>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</si>
  <si>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</si>
  <si>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</si>
  <si>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</si>
  <si>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</si>
  <si>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</si>
  <si>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</si>
  <si>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</si>
  <si>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</si>
  <si>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</si>
  <si>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</si>
  <si>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</si>
  <si>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</si>
  <si>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</si>
  <si>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</si>
  <si>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</si>
  <si>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</si>
  <si>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</si>
  <si>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</si>
  <si>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</si>
  <si>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</si>
  <si>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</si>
  <si>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</si>
  <si>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</si>
  <si>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</si>
  <si>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</si>
  <si>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</si>
  <si>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</si>
  <si>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</si>
  <si>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</si>
  <si>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</si>
  <si>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</si>
  <si>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</si>
  <si>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</si>
  <si>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</si>
  <si>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</si>
  <si>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</si>
  <si>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</si>
  <si>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</si>
  <si>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</si>
  <si>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</si>
  <si>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</si>
  <si>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</si>
  <si>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</si>
  <si>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</si>
  <si>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</si>
  <si>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</si>
  <si>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</si>
  <si>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</si>
  <si>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</si>
  <si>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</si>
  <si>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</si>
  <si>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</si>
  <si>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</si>
  <si>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</si>
  <si>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</si>
  <si>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</si>
  <si>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</si>
  <si>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</si>
  <si>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</si>
  <si>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</si>
  <si>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</si>
  <si>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</si>
  <si>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</si>
  <si>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</si>
  <si>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</si>
  <si>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</si>
  <si>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</si>
  <si>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</si>
  <si>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</si>
  <si>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</si>
  <si>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</si>
  <si>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</si>
  <si>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</si>
  <si>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</si>
  <si>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</si>
  <si>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</si>
  <si>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</si>
  <si>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</si>
  <si>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</si>
  <si>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</si>
  <si>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</si>
  <si>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</si>
  <si>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</si>
  <si>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</si>
  <si>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</si>
  <si>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</si>
  <si>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</si>
  <si>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</si>
  <si>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</si>
  <si>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</si>
  <si>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</si>
  <si>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</si>
  <si>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</si>
  <si>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</si>
  <si>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</si>
  <si>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</si>
  <si>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</si>
  <si>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</si>
  <si>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</si>
  <si>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</si>
  <si>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</si>
  <si>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</si>
  <si>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</si>
  <si>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</si>
  <si>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</si>
  <si>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</si>
  <si>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</si>
  <si>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</si>
  <si>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</si>
  <si>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</si>
  <si>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</si>
  <si>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</si>
  <si>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</si>
  <si>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</si>
  <si>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</si>
  <si>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</si>
  <si>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</si>
  <si>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</si>
  <si>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</si>
  <si>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</si>
  <si>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</si>
  <si>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</si>
  <si>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</si>
  <si>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</si>
  <si>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</si>
  <si>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</si>
  <si>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</si>
  <si>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</si>
  <si>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</si>
  <si>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</si>
  <si>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</si>
  <si>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</si>
  <si>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</si>
  <si>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</si>
  <si>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</si>
  <si>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</si>
  <si>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</si>
  <si>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</si>
  <si>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</si>
  <si>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</si>
  <si>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</si>
  <si>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</si>
  <si>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</si>
  <si>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</si>
  <si>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</si>
  <si>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</si>
  <si>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</si>
  <si>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</si>
  <si>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</si>
  <si>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</si>
  <si>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</si>
  <si>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</si>
  <si>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</si>
  <si>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</si>
  <si>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</si>
  <si>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</si>
  <si>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</si>
  <si>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</si>
  <si>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</si>
  <si>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</si>
  <si>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</si>
  <si>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</si>
  <si>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</si>
  <si>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</si>
  <si>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</si>
  <si>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</si>
  <si>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</si>
  <si>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</si>
  <si>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</si>
  <si>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</si>
  <si>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</si>
  <si>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</si>
  <si>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</si>
  <si>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</si>
  <si>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</si>
  <si>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</si>
  <si>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</si>
  <si>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</si>
  <si>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</si>
  <si>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</si>
  <si>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</si>
  <si>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</si>
  <si>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</si>
  <si>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</si>
  <si>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</si>
  <si>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</si>
  <si>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</si>
  <si>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</si>
  <si>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</si>
  <si>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</si>
  <si>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</si>
  <si>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</si>
  <si>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</si>
  <si>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</si>
  <si>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</si>
  <si>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</si>
  <si>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</si>
  <si>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</si>
  <si>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</si>
  <si>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</si>
  <si>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</si>
  <si>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</si>
  <si>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</si>
  <si>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</si>
  <si>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</si>
  <si>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</si>
  <si>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</si>
  <si>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</si>
  <si>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</si>
  <si>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</si>
  <si>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</si>
  <si>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</si>
  <si>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</si>
  <si>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</si>
  <si>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</si>
  <si>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</si>
  <si>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</si>
  <si>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</si>
  <si>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</si>
  <si>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</si>
  <si>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</si>
  <si>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</si>
  <si>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</si>
  <si>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</si>
  <si>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</si>
  <si>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</si>
  <si>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</si>
  <si>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</si>
  <si>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</si>
  <si>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</si>
  <si>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</si>
  <si>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</si>
  <si>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</si>
  <si>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</si>
  <si>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</si>
  <si>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</si>
  <si>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</si>
  <si>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</si>
  <si>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</si>
  <si>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</si>
  <si>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</si>
  <si>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</si>
  <si>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</si>
  <si>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</si>
  <si>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</si>
  <si>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</si>
  <si>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</si>
  <si>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</si>
  <si>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</si>
  <si>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</si>
  <si>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</si>
  <si>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</si>
  <si>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</si>
  <si>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</si>
  <si>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</si>
  <si>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</si>
  <si>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</si>
  <si>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</si>
  <si>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</si>
  <si>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</si>
  <si>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</si>
  <si>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</si>
  <si>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</si>
  <si>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</si>
  <si>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</si>
  <si>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</si>
  <si>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</si>
  <si>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</si>
  <si>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</si>
  <si>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</si>
  <si>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</si>
  <si>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</si>
  <si>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</si>
  <si>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</si>
  <si>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</si>
  <si>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</si>
  <si>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</si>
  <si>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</si>
  <si>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</si>
  <si>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</si>
  <si>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</si>
  <si>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</si>
  <si>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</si>
  <si>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</si>
  <si>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</si>
  <si>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</si>
  <si>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</si>
  <si>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</si>
  <si>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</si>
  <si>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</si>
  <si>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</si>
  <si>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</si>
  <si>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</si>
  <si>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</si>
  <si>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</si>
  <si>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</si>
  <si>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</si>
  <si>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</si>
  <si>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</si>
  <si>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</si>
  <si>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</si>
  <si>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</si>
  <si>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</si>
  <si>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</si>
  <si>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</si>
  <si>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</si>
  <si>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</si>
  <si>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</si>
  <si>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</si>
  <si>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</si>
  <si>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</si>
  <si>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</si>
  <si>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</si>
  <si>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</si>
  <si>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</si>
  <si>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</si>
  <si>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</si>
  <si>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</si>
  <si>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</si>
  <si>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</si>
  <si>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</si>
  <si>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</si>
  <si>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</si>
  <si>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</si>
  <si>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</si>
  <si>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</si>
  <si>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</si>
  <si>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</si>
  <si>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</si>
  <si>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</si>
  <si>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</si>
  <si>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</si>
  <si>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</si>
  <si>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</si>
  <si>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</si>
  <si>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</si>
  <si>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</si>
  <si>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</si>
  <si>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</si>
  <si>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</si>
  <si>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</si>
  <si>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</si>
  <si>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</si>
  <si>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</si>
  <si>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</si>
  <si>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</si>
  <si>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</si>
  <si>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</si>
  <si>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</si>
  <si>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</si>
  <si>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</si>
  <si>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</si>
  <si>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</si>
  <si>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</si>
  <si>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</si>
  <si>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</si>
  <si>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</si>
  <si>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</si>
  <si>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</si>
  <si>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</si>
  <si>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</si>
  <si>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</si>
  <si>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</si>
  <si>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</si>
  <si>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</si>
  <si>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</si>
  <si>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</si>
  <si>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</si>
  <si>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</si>
  <si>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</si>
  <si>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</si>
  <si>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</si>
  <si>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</si>
  <si>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</si>
  <si>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</si>
  <si>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</si>
  <si>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</si>
  <si>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</si>
  <si>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</si>
  <si>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</si>
  <si>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</si>
  <si>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</si>
  <si>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</si>
  <si>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</si>
  <si>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</si>
  <si>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</si>
  <si>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</si>
  <si>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</si>
  <si>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</si>
  <si>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</si>
  <si>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</si>
  <si>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</si>
  <si>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</si>
  <si>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</si>
  <si>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</si>
  <si>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</si>
  <si>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</si>
  <si>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</si>
  <si>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</si>
  <si>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</si>
  <si>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</si>
  <si>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</si>
  <si>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</si>
  <si>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</si>
  <si>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</si>
  <si>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</si>
  <si>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</si>
  <si>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</si>
  <si>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</si>
  <si>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</si>
  <si>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</si>
  <si>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</si>
  <si>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</si>
  <si>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</si>
  <si>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</si>
  <si>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</si>
  <si>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</si>
  <si>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</si>
  <si>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</si>
  <si>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</si>
  <si>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</si>
  <si>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</si>
  <si>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</si>
  <si>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</si>
  <si>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</si>
  <si>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</si>
  <si>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</si>
  <si>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</si>
  <si>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</si>
  <si>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</si>
  <si>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</si>
  <si>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</si>
  <si>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</si>
  <si>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</si>
  <si>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</si>
  <si>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</si>
  <si>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</si>
  <si>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</si>
  <si>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</si>
  <si>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</si>
  <si>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</si>
  <si>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</si>
  <si>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</si>
  <si>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</si>
  <si>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</si>
  <si>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</si>
  <si>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</si>
  <si>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</si>
  <si>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</si>
  <si>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</si>
  <si>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</si>
  <si>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</si>
  <si>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</si>
  <si>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</si>
  <si>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</si>
  <si>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</si>
  <si>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</si>
  <si>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</si>
  <si>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</si>
  <si>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</si>
  <si>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</si>
  <si>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</si>
  <si>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</si>
  <si>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</si>
  <si>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</si>
  <si>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</si>
  <si>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</si>
  <si>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</si>
  <si>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</si>
  <si>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</si>
  <si>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</si>
  <si>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</si>
  <si>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</si>
  <si>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</si>
  <si>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</si>
  <si>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</si>
  <si>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</si>
  <si>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</si>
  <si>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</si>
  <si>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</si>
  <si>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</si>
  <si>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</si>
  <si>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</si>
  <si>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</si>
  <si>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</si>
  <si>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</si>
  <si>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</si>
  <si>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</si>
  <si>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</si>
  <si>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</si>
  <si>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</si>
  <si>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</si>
  <si>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</si>
  <si>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</si>
  <si>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</si>
  <si>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</si>
  <si>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</si>
  <si>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</si>
  <si>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</si>
  <si>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</si>
  <si>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</si>
  <si>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</si>
  <si>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</si>
  <si>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</si>
  <si>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</si>
  <si>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</si>
  <si>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</si>
  <si>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</si>
  <si>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</si>
  <si>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</si>
  <si>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</si>
  <si>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</si>
  <si>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</si>
  <si>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</si>
  <si>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</si>
  <si>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</si>
  <si>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</si>
  <si>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</si>
  <si>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</si>
  <si>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</si>
  <si>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</si>
  <si>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</si>
  <si>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</si>
  <si>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</si>
  <si>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</si>
  <si>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</si>
  <si>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</si>
  <si>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</si>
  <si>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</si>
  <si>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</si>
  <si>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</si>
  <si>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</si>
  <si>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</si>
  <si>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</si>
  <si>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</si>
  <si>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</si>
  <si>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</si>
  <si>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</si>
  <si>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</si>
  <si>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</si>
  <si>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</si>
  <si>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</si>
  <si>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</si>
  <si>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</si>
  <si>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</si>
  <si>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</si>
  <si>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</si>
  <si>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</si>
  <si>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</si>
  <si>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</si>
  <si>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</si>
  <si>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</si>
  <si>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</si>
  <si>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</si>
  <si>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</si>
  <si>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</si>
  <si>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</si>
  <si>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</si>
  <si>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</si>
  <si>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</si>
  <si>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</si>
  <si>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</si>
  <si>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</si>
  <si>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</si>
  <si>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</si>
  <si>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</si>
  <si>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</si>
  <si>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</si>
  <si>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</si>
  <si>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</si>
  <si>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</si>
  <si>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</si>
  <si>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</si>
  <si>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</si>
  <si>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</si>
  <si>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</si>
  <si>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</si>
  <si>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</si>
  <si>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</si>
  <si>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</si>
  <si>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</si>
  <si>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</si>
  <si>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</si>
  <si>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</si>
  <si>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</si>
  <si>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</si>
  <si>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</si>
  <si>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</si>
  <si>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</si>
  <si>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</si>
  <si>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</si>
  <si>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</si>
  <si>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</si>
  <si>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</si>
  <si>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</si>
  <si>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</si>
  <si>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</si>
  <si>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</si>
  <si>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</si>
  <si>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</si>
  <si>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</si>
  <si>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</si>
  <si>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</si>
  <si>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</si>
  <si>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</si>
  <si>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</si>
  <si>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</si>
  <si>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</si>
  <si>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</si>
  <si>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</si>
  <si>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</si>
  <si>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</si>
  <si>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</si>
  <si>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</si>
  <si>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</si>
  <si>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</si>
  <si>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</si>
  <si>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</si>
  <si>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</si>
  <si>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</si>
  <si>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</si>
  <si>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</si>
  <si>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</si>
  <si>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</si>
  <si>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</si>
  <si>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</si>
  <si>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</si>
  <si>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</si>
  <si>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</si>
  <si>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</si>
  <si>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</si>
  <si>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</si>
  <si>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</si>
  <si>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</si>
  <si>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</si>
  <si>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</si>
  <si>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</si>
  <si>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</si>
  <si>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</si>
  <si>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</si>
  <si>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</si>
  <si>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</si>
  <si>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</si>
  <si>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</si>
  <si>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</si>
  <si>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</si>
  <si>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</si>
  <si>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</si>
  <si>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</si>
  <si>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</si>
  <si>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</si>
  <si>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</si>
  <si>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</si>
  <si>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</si>
  <si>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</si>
  <si>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</si>
  <si>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</si>
  <si>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</si>
  <si>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</si>
  <si>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</si>
  <si>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</si>
  <si>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</si>
  <si>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</si>
  <si>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</si>
  <si>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</si>
  <si>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</si>
  <si>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</si>
  <si>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</si>
  <si>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</si>
  <si>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</si>
  <si>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</si>
  <si>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</si>
  <si>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</si>
  <si>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</si>
  <si>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</si>
  <si>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</si>
  <si>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</si>
  <si>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</si>
  <si>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</si>
  <si>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</si>
  <si>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</si>
  <si>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</si>
  <si>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</si>
  <si>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</si>
  <si>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</si>
  <si>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</si>
  <si>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</si>
  <si>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</si>
  <si>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</si>
  <si>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</si>
  <si>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</si>
  <si>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</si>
  <si>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</si>
  <si>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</si>
  <si>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</si>
  <si>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</si>
  <si>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</si>
  <si>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</si>
  <si>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</si>
  <si>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</si>
  <si>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</si>
  <si>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</si>
  <si>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</si>
  <si>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</si>
  <si>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</si>
  <si>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</si>
  <si>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</si>
  <si>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</si>
  <si>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</si>
  <si>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</si>
  <si>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</si>
  <si>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</si>
  <si>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</si>
  <si>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</si>
  <si>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</si>
  <si>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</si>
  <si>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</si>
  <si>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</si>
  <si>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</si>
  <si>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</si>
  <si>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</si>
  <si>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</si>
  <si>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</si>
  <si>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</si>
  <si>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</si>
  <si>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</si>
  <si>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</si>
  <si>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</si>
  <si>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</si>
  <si>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</si>
  <si>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</si>
  <si>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</si>
  <si>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</si>
  <si>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</si>
  <si>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</si>
  <si>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</si>
  <si>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</si>
  <si>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</si>
  <si>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</si>
  <si>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</si>
  <si>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</si>
  <si>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</si>
  <si>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</si>
  <si>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</si>
  <si>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</si>
  <si>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</si>
  <si>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</si>
  <si>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</si>
  <si>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</si>
  <si>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</si>
  <si>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</si>
  <si>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</si>
  <si>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</si>
  <si>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</si>
  <si>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</si>
  <si>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</si>
  <si>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</si>
  <si>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</si>
  <si>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</si>
  <si>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</si>
  <si>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</si>
  <si>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</si>
  <si>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</si>
  <si>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</si>
  <si>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</si>
  <si>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</si>
  <si>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</si>
  <si>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</si>
  <si>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</si>
  <si>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</si>
  <si>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</si>
  <si>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</si>
  <si>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</si>
  <si>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</si>
  <si>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</si>
  <si>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</si>
  <si>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</si>
  <si>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</si>
  <si>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</si>
  <si>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</si>
  <si>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</si>
  <si>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</si>
  <si>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</si>
  <si>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</si>
  <si>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</si>
  <si>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</si>
  <si>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</si>
  <si>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</si>
  <si>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</si>
  <si>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</si>
  <si>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</si>
  <si>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</si>
  <si>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</si>
  <si>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</si>
  <si>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</si>
  <si>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</si>
  <si>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</si>
  <si>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</si>
  <si>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</si>
  <si>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</si>
  <si>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</si>
  <si>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</si>
  <si>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</si>
  <si>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</si>
  <si>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</si>
  <si>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</si>
  <si>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</si>
  <si>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</si>
  <si>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</si>
  <si>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</si>
  <si>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</si>
  <si>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</si>
  <si>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</si>
  <si>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</si>
  <si>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</si>
  <si>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</si>
  <si>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</si>
  <si>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</si>
  <si>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</si>
  <si>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</si>
  <si>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</si>
  <si>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</si>
  <si>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</si>
  <si>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</si>
  <si>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</si>
  <si>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</si>
  <si>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</si>
  <si>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</si>
  <si>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</si>
  <si>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</si>
  <si>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</si>
  <si>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</si>
  <si>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</si>
  <si>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</si>
  <si>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</si>
  <si>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</si>
  <si>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</si>
  <si>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</si>
  <si>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</si>
  <si>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</si>
  <si>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</si>
  <si>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</si>
  <si>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</si>
  <si>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</si>
  <si>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</si>
  <si>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</si>
  <si>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</si>
  <si>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</si>
  <si>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</si>
  <si>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</si>
  <si>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</si>
  <si>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</si>
  <si>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</si>
  <si>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</si>
  <si>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</si>
  <si>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</si>
  <si>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</si>
  <si>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</si>
  <si>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</si>
  <si>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</si>
  <si>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</si>
  <si>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</si>
  <si>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</si>
  <si>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</si>
  <si>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</si>
  <si>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</si>
  <si>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</si>
  <si>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</si>
  <si>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</si>
  <si>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</si>
  <si>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</si>
  <si>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</si>
  <si>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</si>
  <si>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</si>
  <si>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</si>
  <si>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</si>
  <si>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</si>
  <si>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</si>
  <si>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</si>
  <si>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</si>
  <si>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</si>
  <si>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</si>
  <si>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</si>
  <si>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</si>
  <si>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</si>
  <si>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</si>
  <si>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</si>
  <si>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</si>
  <si>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</si>
  <si>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</si>
  <si>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</si>
  <si>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</si>
  <si>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</si>
  <si>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</si>
  <si>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</si>
  <si>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</si>
  <si>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</si>
  <si>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</si>
  <si>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</si>
  <si>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</si>
  <si>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</si>
  <si>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</si>
  <si>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</si>
  <si>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</si>
  <si>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</si>
  <si>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</si>
  <si>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</si>
  <si>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</si>
  <si>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</si>
  <si>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</si>
  <si>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</si>
  <si>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</si>
  <si>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</si>
  <si>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</si>
  <si>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</si>
  <si>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</si>
  <si>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</si>
  <si>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</si>
  <si>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</si>
  <si>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</si>
  <si>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</si>
  <si>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</si>
  <si>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</si>
  <si>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</si>
  <si>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</si>
  <si>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</si>
  <si>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</si>
  <si>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</si>
  <si>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</si>
  <si>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</si>
  <si>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</si>
  <si>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</si>
  <si>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</si>
  <si>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</si>
  <si>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</si>
  <si>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</si>
  <si>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</si>
  <si>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</si>
  <si>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</si>
  <si>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</si>
  <si>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</si>
  <si>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</si>
  <si>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</si>
  <si>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</si>
  <si>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</si>
  <si>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</si>
  <si>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</si>
  <si>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</si>
  <si>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</si>
  <si>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</si>
  <si>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</si>
  <si>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</si>
  <si>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</si>
  <si>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</si>
  <si>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</si>
  <si>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</si>
  <si>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</si>
  <si>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</si>
  <si>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</si>
  <si>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</si>
  <si>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</si>
  <si>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</si>
  <si>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</si>
  <si>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</si>
  <si>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</si>
  <si>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</si>
  <si>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</si>
  <si>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</si>
  <si>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</si>
  <si>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</si>
  <si>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</si>
  <si>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</si>
  <si>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</si>
  <si>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</si>
  <si>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</si>
  <si>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</si>
  <si>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</si>
  <si>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</si>
  <si>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</si>
  <si>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</si>
  <si>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</si>
  <si>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</si>
  <si>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</si>
  <si>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</si>
  <si>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</si>
  <si>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</si>
  <si>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</si>
  <si>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</si>
  <si>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</si>
  <si>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</si>
  <si>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</si>
  <si>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</si>
  <si>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</si>
  <si>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</si>
  <si>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</si>
  <si>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</si>
  <si>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</si>
  <si>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</si>
  <si>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</si>
  <si>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</si>
  <si>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</si>
  <si>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</si>
  <si>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</si>
  <si>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</si>
  <si>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</si>
  <si>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</si>
  <si>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</si>
  <si>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</si>
  <si>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</si>
  <si>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</si>
  <si>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</si>
  <si>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</si>
  <si>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</si>
  <si>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</si>
  <si>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</si>
  <si>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</si>
  <si>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</si>
  <si>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</si>
  <si>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</si>
  <si>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</si>
  <si>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</si>
  <si>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</si>
  <si>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</si>
  <si>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</si>
  <si>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</si>
  <si>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</si>
  <si>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</si>
  <si>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</si>
  <si>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</si>
  <si>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</si>
  <si>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</si>
  <si>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</si>
  <si>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</si>
  <si>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</si>
  <si>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</si>
  <si>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</si>
  <si>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</si>
  <si>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</si>
  <si>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</si>
  <si>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</si>
  <si>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</si>
  <si>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</si>
  <si>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</si>
  <si>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</si>
  <si>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</si>
  <si>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</si>
  <si>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</si>
  <si>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</si>
  <si>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</si>
  <si>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</si>
  <si>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</si>
  <si>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</si>
  <si>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</si>
  <si>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</si>
  <si>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</si>
  <si>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</si>
  <si>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</si>
  <si>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</si>
  <si>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</si>
  <si>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</si>
  <si>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</si>
  <si>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</si>
  <si>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</si>
  <si>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</si>
  <si>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</si>
  <si>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</si>
  <si>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</si>
  <si>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</si>
  <si>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</si>
  <si>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</si>
  <si>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</si>
  <si>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</si>
  <si>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</si>
  <si>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</si>
  <si>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</si>
  <si>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</si>
  <si>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</si>
  <si>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</si>
  <si>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</si>
  <si>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</si>
  <si>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</si>
  <si>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</si>
  <si>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</si>
  <si>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</si>
  <si>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</si>
  <si>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</si>
  <si>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</si>
  <si>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</si>
  <si>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</si>
  <si>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</si>
  <si>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</si>
  <si>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</si>
  <si>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</si>
  <si>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</si>
  <si>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</si>
  <si>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</si>
  <si>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</si>
  <si>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</si>
  <si>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</si>
  <si>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</si>
  <si>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</si>
  <si>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</si>
  <si>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</si>
  <si>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</si>
  <si>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</si>
  <si>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</si>
  <si>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</si>
  <si>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</si>
  <si>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</si>
  <si>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</si>
  <si>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</si>
  <si>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</si>
  <si>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</si>
  <si>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</si>
  <si>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</si>
  <si>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</si>
  <si>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</si>
  <si>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</si>
  <si>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</si>
  <si>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</si>
  <si>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</si>
  <si>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</si>
  <si>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</si>
  <si>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</si>
  <si>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</si>
  <si>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</si>
  <si>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</si>
  <si>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</si>
  <si>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</si>
  <si>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</si>
  <si>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</si>
  <si>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</si>
  <si>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</si>
  <si>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</si>
  <si>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</si>
  <si>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</si>
  <si>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</si>
  <si>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</si>
  <si>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</si>
  <si>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</si>
  <si>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</si>
  <si>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</si>
  <si>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</si>
  <si>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</si>
  <si>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</si>
  <si>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</si>
  <si>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</si>
  <si>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</si>
  <si>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</si>
  <si>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</si>
  <si>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</si>
  <si>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</si>
  <si>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</si>
  <si>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</si>
  <si>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</si>
  <si>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</si>
  <si>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</si>
  <si>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</si>
  <si>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</si>
  <si>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</si>
  <si>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</si>
  <si>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</si>
  <si>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</si>
  <si>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</si>
  <si>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</si>
  <si>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</si>
  <si>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</si>
  <si>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</si>
  <si>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</si>
  <si>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</si>
  <si>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</si>
  <si>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</si>
  <si>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</si>
  <si>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</si>
  <si>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</si>
  <si>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</si>
  <si>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</si>
  <si>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</si>
  <si>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</si>
  <si>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</si>
  <si>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</si>
  <si>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</si>
  <si>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</si>
  <si>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</si>
  <si>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</si>
  <si>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</si>
  <si>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</si>
  <si>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</si>
  <si>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</si>
  <si>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</si>
  <si>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</si>
  <si>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</si>
  <si>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</si>
  <si>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</si>
  <si>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</si>
  <si>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</si>
  <si>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</si>
  <si>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</si>
  <si>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</si>
  <si>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</si>
  <si>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</si>
  <si>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</si>
  <si>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</si>
  <si>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</si>
  <si>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</si>
  <si>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</si>
  <si>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</si>
  <si>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</si>
  <si>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</si>
  <si>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</si>
  <si>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</si>
  <si>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</si>
  <si>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</si>
  <si>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</si>
  <si>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</si>
  <si>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</si>
  <si>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</si>
  <si>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</si>
  <si>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</si>
  <si>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</si>
  <si>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</si>
  <si>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</si>
  <si>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</si>
  <si>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</si>
  <si>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</si>
  <si>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</si>
  <si>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</si>
  <si>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</si>
  <si>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</si>
  <si>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</si>
  <si>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</si>
  <si>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</si>
  <si>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</si>
  <si>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</si>
  <si>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</si>
  <si>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</si>
  <si>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</si>
  <si>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</si>
  <si>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</si>
  <si>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</si>
  <si>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</si>
  <si>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</si>
  <si>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</si>
  <si>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</si>
  <si>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</si>
  <si>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</si>
  <si>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</si>
  <si>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</si>
  <si>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</si>
  <si>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</si>
  <si>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</si>
  <si>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</si>
  <si>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</si>
  <si>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</si>
  <si>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</si>
  <si>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</si>
  <si>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</si>
  <si>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</si>
  <si>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</si>
  <si>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</si>
  <si>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</si>
  <si>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</si>
  <si>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</si>
  <si>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</si>
  <si>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</si>
  <si>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</si>
  <si>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</si>
  <si>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</si>
  <si>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</si>
  <si>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</si>
  <si>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</si>
  <si>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</si>
  <si>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</si>
  <si>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</si>
  <si>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</si>
  <si>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</si>
  <si>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</si>
  <si>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</si>
  <si>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</si>
  <si>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</si>
  <si>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</si>
  <si>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</si>
  <si>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</si>
  <si>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</si>
  <si>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</si>
  <si>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</si>
  <si>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</si>
  <si>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</si>
  <si>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</si>
  <si>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</si>
  <si>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</si>
  <si>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</si>
  <si>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</si>
  <si>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</si>
  <si>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</si>
  <si>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</si>
  <si>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</si>
  <si>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</si>
  <si>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</si>
  <si>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</si>
  <si>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</si>
  <si>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</si>
  <si>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</si>
  <si>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</si>
  <si>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</si>
  <si>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</si>
  <si>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</si>
  <si>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</si>
  <si>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</si>
  <si>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</si>
  <si>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</si>
  <si>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</si>
  <si>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</si>
  <si>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</si>
  <si>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</si>
  <si>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</si>
  <si>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</si>
  <si>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</si>
  <si>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</si>
  <si>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</si>
  <si>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</si>
  <si>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</si>
  <si>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</si>
  <si>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</si>
  <si>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</si>
  <si>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</si>
  <si>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</si>
  <si>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</si>
  <si>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</si>
  <si>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</si>
  <si>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</si>
  <si>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</si>
  <si>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</si>
  <si>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</si>
  <si>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</si>
  <si>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</si>
  <si>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</si>
  <si>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</si>
  <si>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</si>
  <si>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</si>
  <si>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</si>
  <si>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</si>
  <si>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</si>
  <si>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</si>
  <si>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</si>
  <si>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</si>
  <si>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</si>
  <si>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</si>
  <si>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</si>
  <si>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</si>
  <si>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</si>
  <si>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</si>
  <si>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</si>
  <si>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</si>
  <si>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</si>
  <si>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</si>
  <si>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</si>
  <si>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</si>
  <si>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</si>
  <si>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</si>
  <si>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</si>
  <si>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</si>
  <si>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</si>
  <si>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</si>
  <si>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</si>
  <si>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</si>
  <si>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</si>
  <si>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</si>
  <si>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</si>
  <si>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</si>
  <si>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</si>
  <si>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</si>
  <si>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</si>
  <si>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</si>
  <si>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</si>
  <si>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</si>
  <si>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</si>
  <si>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</si>
  <si>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</si>
  <si>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</si>
  <si>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</si>
  <si>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</si>
  <si>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</si>
  <si>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</si>
  <si>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</si>
  <si>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</si>
  <si>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</si>
  <si>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</si>
  <si>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</si>
  <si>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</si>
  <si>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</si>
  <si>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</si>
  <si>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</si>
  <si>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</si>
  <si>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</si>
  <si>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</si>
  <si>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</si>
  <si>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</si>
  <si>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</si>
  <si>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</si>
  <si>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</si>
  <si>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</si>
  <si>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</si>
  <si>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</si>
  <si>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</si>
  <si>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</si>
  <si>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</si>
  <si>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</si>
  <si>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</si>
  <si>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</si>
  <si>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</si>
  <si>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</si>
  <si>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</si>
  <si>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</si>
  <si>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</si>
  <si>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</si>
  <si>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</si>
  <si>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</si>
  <si>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</si>
  <si>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</si>
  <si>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</si>
  <si>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</si>
  <si>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</si>
  <si>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</si>
  <si>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</si>
  <si>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</si>
  <si>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</si>
  <si>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</si>
  <si>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</si>
  <si>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</si>
  <si>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</si>
  <si>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</si>
  <si>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</si>
  <si>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</si>
  <si>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</si>
  <si>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</si>
  <si>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</si>
  <si>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</si>
  <si>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</si>
  <si>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</si>
  <si>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</si>
  <si>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</si>
  <si>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</si>
  <si>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</si>
  <si>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</si>
  <si>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</si>
  <si>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</si>
  <si>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</si>
  <si>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</si>
  <si>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</si>
  <si>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</si>
  <si>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</si>
  <si>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</si>
  <si>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</si>
  <si>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</si>
  <si>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</si>
  <si>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</si>
  <si>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</si>
  <si>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</si>
  <si>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</si>
  <si>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</si>
  <si>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</si>
  <si>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</si>
  <si>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</si>
  <si>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</si>
  <si>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</si>
  <si>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</si>
  <si>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</si>
  <si>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</si>
  <si>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</si>
  <si>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</si>
  <si>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</si>
  <si>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</si>
  <si>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</si>
  <si>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</si>
  <si>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</si>
  <si>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</si>
  <si>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</si>
  <si>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</si>
  <si>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</si>
  <si>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</si>
  <si>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</si>
  <si>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</si>
  <si>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</si>
  <si>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</si>
  <si>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</si>
  <si>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</si>
  <si>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</si>
  <si>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</si>
  <si>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</si>
  <si>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</si>
  <si>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</si>
  <si>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</si>
  <si>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</si>
  <si>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</si>
  <si>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</si>
  <si>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</si>
  <si>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</si>
  <si>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</si>
  <si>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</si>
  <si>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</si>
  <si>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</si>
  <si>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</si>
  <si>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</si>
  <si>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</si>
  <si>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</si>
  <si>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</si>
  <si>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</si>
  <si>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</si>
  <si>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</si>
  <si>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</si>
  <si>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</si>
  <si>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</si>
  <si>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</si>
  <si>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</si>
  <si>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</si>
  <si>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</si>
  <si>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</si>
  <si>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</si>
  <si>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</si>
  <si>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</si>
  <si>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</si>
  <si>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</si>
  <si>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</si>
  <si>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</si>
  <si>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</si>
  <si>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</si>
  <si>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</si>
  <si>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</si>
  <si>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</si>
  <si>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</si>
  <si>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</si>
  <si>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</si>
  <si>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</si>
  <si>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</si>
  <si>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</si>
  <si>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</si>
  <si>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</si>
  <si>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</si>
  <si>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</si>
  <si>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</si>
  <si>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</si>
  <si>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</si>
  <si>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</si>
  <si>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</si>
  <si>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</si>
  <si>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</si>
  <si>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</si>
  <si>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</si>
  <si>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</si>
  <si>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</si>
  <si>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</si>
  <si>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</si>
  <si>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</si>
  <si>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</si>
  <si>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</si>
  <si>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</si>
  <si>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</si>
  <si>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</si>
  <si>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</si>
  <si>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</si>
  <si>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</si>
  <si>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</si>
  <si>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</si>
  <si>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</si>
  <si>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</si>
  <si>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</si>
  <si>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</si>
  <si>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</si>
  <si>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</si>
  <si>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</si>
  <si>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</si>
  <si>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</si>
  <si>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</si>
  <si>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</si>
  <si>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</si>
  <si>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</si>
  <si>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</si>
  <si>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</si>
  <si>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</si>
  <si>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</si>
  <si>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</si>
  <si>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</si>
  <si>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</si>
  <si>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</si>
  <si>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</si>
  <si>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</si>
  <si>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</si>
  <si>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</si>
  <si>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</si>
  <si>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</si>
  <si>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</si>
  <si>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</si>
  <si>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</si>
  <si>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</si>
  <si>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</si>
  <si>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</si>
  <si>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</si>
  <si>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</si>
  <si>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</si>
  <si>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</si>
  <si>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</si>
  <si>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</si>
  <si>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</si>
  <si>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</si>
  <si>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</si>
  <si>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</si>
  <si>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</si>
  <si>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</si>
  <si>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</si>
  <si>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</si>
  <si>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</si>
  <si>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</si>
  <si>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</si>
  <si>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</si>
  <si>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</si>
  <si>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</si>
  <si>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</si>
  <si>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</si>
  <si>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</si>
  <si>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</si>
  <si>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</si>
  <si>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</si>
  <si>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</si>
  <si>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</si>
  <si>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</si>
  <si>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</si>
  <si>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</si>
  <si>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</si>
  <si>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</si>
  <si>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</si>
  <si>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</si>
  <si>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</si>
  <si>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</si>
  <si>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</si>
  <si>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</si>
  <si>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</si>
  <si>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</si>
  <si>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</si>
  <si>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</si>
  <si>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</si>
  <si>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</si>
  <si>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</si>
  <si>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</si>
  <si>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</si>
  <si>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</si>
  <si>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</si>
  <si>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</si>
  <si>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</si>
  <si>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</si>
  <si>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</si>
  <si>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</si>
  <si>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</si>
  <si>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</si>
  <si>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</si>
  <si>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</si>
  <si>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</si>
  <si>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</si>
  <si>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</si>
  <si>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</si>
  <si>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</si>
  <si>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</si>
  <si>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</si>
  <si>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</si>
  <si>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</si>
  <si>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</si>
  <si>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</si>
  <si>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</si>
  <si>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</si>
  <si>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</si>
  <si>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</si>
  <si>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</si>
  <si>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</si>
  <si>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</si>
  <si>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</si>
  <si>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</si>
  <si>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</si>
  <si>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</si>
  <si>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</si>
  <si>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</si>
  <si>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</si>
  <si>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</si>
  <si>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</si>
  <si>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</si>
  <si>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</si>
  <si>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</si>
  <si>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</si>
  <si>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</si>
  <si>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</si>
  <si>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</si>
  <si>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</si>
  <si>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</si>
  <si>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</si>
  <si>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</si>
  <si>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</si>
  <si>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</si>
  <si>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</si>
  <si>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</si>
  <si>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</si>
  <si>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</si>
  <si>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</si>
  <si>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</si>
  <si>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</si>
  <si>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</si>
  <si>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</si>
  <si>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</si>
  <si>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</si>
  <si>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</si>
  <si>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</si>
  <si>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</si>
  <si>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</si>
  <si>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</si>
  <si>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</si>
  <si>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</si>
  <si>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</si>
  <si>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</si>
  <si>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</si>
  <si>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</si>
  <si>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</si>
  <si>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</si>
  <si>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</si>
  <si>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</si>
  <si>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</si>
  <si>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</si>
  <si>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</si>
  <si>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</si>
  <si>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</si>
  <si>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</si>
  <si>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</si>
  <si>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</si>
  <si>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</si>
  <si>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</si>
  <si>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</si>
  <si>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</si>
  <si>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</si>
  <si>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</si>
  <si>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</si>
  <si>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</si>
  <si>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</si>
  <si>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</si>
  <si>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</si>
  <si>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</si>
  <si>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</si>
  <si>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</si>
  <si>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</si>
  <si>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</si>
  <si>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</si>
  <si>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</si>
  <si>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</si>
  <si>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</si>
  <si>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</si>
  <si>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</si>
  <si>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</si>
  <si>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</si>
  <si>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</si>
  <si>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</si>
  <si>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</si>
  <si>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</si>
  <si>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</si>
  <si>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</si>
  <si>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</si>
  <si>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</si>
  <si>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</si>
  <si>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</si>
  <si>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</si>
  <si>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</si>
  <si>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</si>
  <si>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</si>
  <si>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</si>
  <si>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</si>
  <si>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</si>
  <si>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</si>
  <si>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</si>
  <si>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</si>
  <si>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</si>
  <si>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</si>
  <si>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</si>
  <si>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</si>
  <si>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</si>
  <si>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</si>
  <si>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</si>
  <si>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</si>
  <si>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</si>
  <si>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</si>
  <si>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</si>
  <si>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</si>
  <si>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</si>
  <si>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</si>
  <si>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</si>
  <si>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</si>
  <si>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</si>
  <si>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</si>
  <si>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</si>
  <si>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</si>
  <si>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</si>
  <si>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</si>
  <si>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</si>
  <si>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</si>
  <si>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</si>
  <si>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</si>
  <si>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</si>
  <si>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</si>
  <si>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</si>
  <si>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</si>
  <si>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</si>
  <si>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</si>
  <si>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</si>
  <si>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</si>
  <si>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</si>
  <si>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</si>
  <si>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</si>
  <si>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</si>
  <si>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</si>
  <si>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</si>
  <si>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</si>
  <si>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</si>
  <si>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</si>
  <si>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</si>
  <si>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</si>
  <si>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</si>
  <si>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</si>
  <si>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</si>
  <si>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</si>
  <si>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</si>
  <si>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</si>
  <si>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</si>
  <si>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</si>
  <si>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</si>
  <si>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</si>
  <si>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</si>
  <si>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</si>
  <si>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</si>
  <si>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</si>
  <si>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</si>
  <si>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</si>
  <si>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</si>
  <si>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</si>
  <si>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</si>
  <si>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</si>
  <si>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</si>
  <si>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</si>
  <si>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</si>
  <si>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</si>
  <si>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</si>
  <si>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</si>
  <si>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</si>
  <si>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</si>
  <si>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</si>
  <si>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</si>
  <si>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</si>
  <si>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</si>
  <si>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</si>
  <si>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</si>
  <si>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</si>
  <si>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</si>
  <si>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</si>
  <si>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</si>
  <si>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</si>
  <si>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</si>
  <si>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</si>
  <si>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</si>
  <si>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</si>
  <si>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</si>
  <si>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</si>
  <si>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</si>
  <si>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</si>
  <si>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</si>
  <si>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</si>
  <si>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</si>
  <si>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</si>
  <si>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</si>
  <si>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</si>
  <si>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</si>
  <si>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</si>
  <si>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</si>
  <si>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</si>
  <si>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</si>
  <si>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</si>
  <si>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</si>
  <si>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</si>
  <si>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</si>
  <si>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</si>
  <si>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</si>
  <si>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</si>
  <si>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</si>
  <si>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</si>
  <si>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</si>
  <si>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</si>
  <si>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</si>
  <si>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</si>
  <si>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</si>
  <si>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</si>
  <si>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</si>
  <si>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</si>
  <si>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</si>
  <si>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</si>
  <si>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</si>
  <si>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</si>
  <si>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</si>
  <si>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</si>
  <si>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</si>
  <si>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</si>
  <si>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</si>
  <si>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</si>
  <si>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</si>
  <si>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</si>
  <si>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</si>
  <si>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</si>
  <si>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</si>
  <si>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</si>
  <si>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</si>
  <si>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</si>
  <si>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</si>
  <si>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</si>
  <si>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</si>
  <si>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</si>
  <si>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</si>
  <si>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</si>
  <si>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</si>
  <si>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</si>
  <si>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</si>
  <si>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</si>
  <si>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</si>
  <si>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</si>
  <si>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</si>
  <si>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</si>
  <si>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</si>
  <si>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</si>
  <si>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</si>
  <si>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</si>
  <si>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</si>
  <si>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</si>
  <si>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</si>
  <si>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</si>
  <si>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</si>
  <si>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</si>
  <si>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</si>
  <si>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</si>
  <si>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</si>
  <si>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</si>
  <si>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</si>
  <si>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</si>
  <si>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</si>
  <si>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</si>
  <si>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</si>
  <si>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</si>
  <si>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</si>
  <si>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</si>
  <si>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</si>
  <si>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</si>
  <si>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</si>
  <si>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</si>
  <si>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</si>
  <si>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</si>
  <si>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</si>
  <si>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</si>
  <si>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</si>
  <si>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</si>
  <si>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</si>
  <si>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</si>
  <si>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</si>
  <si>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</si>
  <si>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</si>
  <si>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</si>
  <si>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</si>
  <si>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</si>
  <si>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</si>
  <si>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</si>
  <si>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</si>
  <si>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</si>
  <si>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</si>
  <si>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</si>
  <si>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</si>
  <si>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</si>
  <si>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</si>
  <si>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</si>
  <si>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</si>
  <si>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</si>
  <si>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</si>
  <si>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</si>
  <si>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</si>
  <si>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</si>
  <si>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</si>
  <si>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</si>
  <si>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</si>
  <si>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</si>
  <si>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</si>
  <si>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</si>
  <si>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</si>
  <si>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</si>
  <si>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</si>
  <si>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</si>
  <si>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</si>
  <si>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</si>
  <si>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</si>
  <si>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</si>
  <si>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</si>
  <si>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</si>
  <si>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</si>
  <si>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</si>
  <si>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</si>
  <si>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</si>
  <si>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</si>
  <si>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</si>
  <si>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</si>
  <si>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</si>
  <si>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</si>
  <si>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</si>
  <si>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</si>
  <si>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</si>
  <si>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</si>
  <si>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</si>
  <si>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</si>
  <si>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</si>
  <si>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</si>
  <si>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</si>
  <si>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</si>
  <si>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</si>
  <si>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</si>
  <si>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</si>
  <si>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</si>
  <si>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</si>
  <si>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</si>
  <si>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</si>
  <si>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</si>
  <si>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</si>
  <si>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</si>
  <si>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</si>
  <si>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</si>
  <si>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</si>
  <si>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</si>
  <si>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</si>
  <si>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</si>
  <si>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</si>
  <si>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</si>
  <si>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</si>
  <si>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</si>
  <si>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</si>
  <si>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</si>
  <si>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</si>
  <si>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</si>
  <si>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</si>
  <si>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</si>
  <si>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</si>
  <si>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</si>
  <si>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</si>
  <si>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</si>
  <si>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</si>
  <si>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</si>
  <si>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</si>
  <si>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</si>
  <si>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</si>
  <si>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</si>
  <si>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</si>
  <si>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</si>
  <si>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</si>
  <si>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</si>
  <si>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</si>
  <si>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</si>
  <si>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</si>
  <si>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</si>
  <si>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</si>
  <si>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</si>
  <si>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</si>
  <si>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</si>
  <si>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</si>
  <si>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</si>
  <si>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</si>
  <si>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</si>
  <si>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</si>
  <si>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</si>
  <si>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</si>
  <si>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</si>
  <si>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</si>
  <si>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</si>
  <si>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</si>
  <si>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</si>
  <si>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</si>
  <si>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</si>
  <si>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</si>
  <si>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</si>
  <si>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</si>
  <si>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</si>
  <si>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</si>
  <si>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</si>
  <si>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</si>
  <si>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</si>
  <si>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</si>
  <si>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</si>
  <si>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</si>
  <si>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</si>
  <si>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</si>
  <si>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</si>
  <si>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</si>
  <si>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</si>
  <si>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</si>
  <si>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</si>
  <si>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</si>
  <si>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</si>
  <si>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</si>
  <si>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</si>
  <si>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</si>
  <si>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</si>
  <si>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</si>
  <si>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</si>
  <si>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</si>
  <si>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</si>
  <si>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</si>
  <si>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</si>
  <si>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</si>
  <si>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</si>
  <si>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</si>
  <si>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</si>
  <si>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</si>
  <si>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</si>
  <si>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</si>
  <si>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</si>
  <si>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</si>
  <si>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</si>
  <si>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</si>
  <si>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</si>
  <si>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</si>
  <si>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</si>
  <si>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</si>
  <si>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</si>
  <si>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</si>
  <si>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</si>
  <si>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</si>
  <si>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</si>
  <si>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</si>
  <si>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</si>
  <si>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</si>
  <si>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</si>
  <si>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</si>
  <si>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</si>
  <si>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</si>
  <si>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</si>
  <si>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</si>
  <si>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</si>
  <si>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</si>
  <si>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</si>
  <si>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</si>
  <si>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</si>
  <si>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</si>
  <si>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</si>
  <si>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</si>
  <si>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</si>
  <si>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</si>
  <si>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</si>
  <si>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</si>
  <si>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</si>
  <si>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</si>
  <si>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</si>
  <si>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</si>
  <si>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</si>
  <si>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</si>
  <si>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</si>
  <si>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</si>
  <si>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</si>
  <si>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</si>
  <si>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</si>
  <si>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</si>
  <si>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</si>
  <si>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</si>
  <si>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</si>
  <si>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</si>
  <si>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</si>
  <si>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</si>
  <si>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</si>
  <si>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</si>
  <si>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</si>
  <si>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</si>
  <si>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</si>
  <si>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</si>
  <si>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</si>
  <si>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</si>
  <si>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</si>
  <si>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</si>
  <si>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</si>
  <si>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</si>
  <si>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</si>
  <si>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</si>
  <si>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</si>
  <si>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</si>
  <si>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</si>
  <si>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</si>
  <si>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</si>
  <si>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</si>
  <si>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</si>
  <si>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</si>
  <si>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</si>
  <si>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</si>
  <si>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</si>
  <si>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</si>
  <si>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</si>
  <si>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</si>
  <si>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</si>
  <si>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</si>
  <si>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</si>
  <si>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</si>
  <si>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</si>
  <si>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</si>
  <si>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</si>
  <si>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</si>
  <si>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</si>
  <si>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</si>
  <si>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</si>
  <si>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</si>
  <si>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</si>
  <si>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</si>
  <si>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</si>
  <si>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</si>
  <si>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</si>
  <si>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</si>
  <si>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</si>
  <si>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</si>
  <si>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</si>
  <si>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</si>
  <si>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</si>
  <si>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</si>
  <si>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</si>
  <si>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</si>
  <si>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</si>
  <si>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</si>
  <si>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</si>
  <si>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</si>
  <si>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</si>
  <si>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</si>
  <si>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</si>
  <si>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</si>
  <si>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</si>
  <si>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</si>
  <si>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</si>
  <si>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</si>
  <si>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</si>
  <si>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</si>
  <si>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</si>
  <si>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</si>
  <si>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</si>
  <si>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</si>
  <si>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</si>
  <si>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</si>
  <si>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</si>
  <si>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</si>
  <si>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</si>
  <si>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</si>
  <si>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</si>
  <si>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</si>
  <si>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</si>
  <si>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</si>
  <si>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</si>
  <si>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</si>
  <si>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</si>
  <si>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</si>
  <si>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</si>
  <si>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</si>
  <si>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</si>
  <si>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</si>
  <si>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</si>
  <si>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</si>
  <si>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</si>
  <si>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</si>
  <si>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</si>
  <si>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</si>
  <si>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</si>
  <si>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</si>
  <si>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</si>
  <si>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</si>
  <si>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</si>
  <si>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</si>
  <si>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</si>
  <si>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</si>
  <si>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</si>
  <si>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</si>
  <si>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</si>
  <si>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</si>
  <si>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</si>
  <si>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</si>
  <si>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</si>
  <si>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</si>
  <si>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</si>
  <si>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</si>
  <si>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</si>
  <si>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</si>
  <si>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</si>
  <si>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</si>
  <si>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</si>
  <si>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</si>
  <si>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</si>
  <si>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</si>
  <si>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</si>
  <si>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</si>
  <si>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</si>
  <si>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</si>
  <si>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</si>
  <si>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</si>
  <si>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</si>
  <si>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</si>
  <si>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</si>
  <si>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</si>
  <si>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</si>
  <si>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</si>
  <si>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</si>
  <si>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</si>
  <si>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</si>
  <si>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</si>
  <si>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</si>
  <si>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</si>
  <si>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</si>
  <si>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</si>
  <si>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</si>
  <si>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</si>
  <si>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</si>
  <si>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</si>
  <si>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</si>
  <si>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</si>
  <si>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</si>
  <si>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</si>
  <si>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</si>
  <si>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</si>
  <si>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</si>
  <si>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</si>
  <si>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</si>
  <si>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</si>
  <si>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</si>
  <si>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</si>
  <si>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</si>
  <si>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</si>
  <si>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</si>
  <si>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</si>
  <si>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</si>
  <si>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</si>
  <si>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</si>
  <si>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</si>
  <si>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</si>
  <si>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</si>
  <si>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</si>
  <si>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</si>
  <si>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</si>
  <si>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</si>
  <si>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</si>
  <si>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</si>
  <si>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</si>
  <si>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</si>
  <si>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</si>
  <si>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</si>
  <si>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</si>
  <si>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</si>
  <si>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</si>
  <si>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</si>
  <si>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</si>
  <si>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</si>
  <si>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</si>
  <si>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</si>
  <si>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</si>
  <si>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</si>
  <si>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</si>
  <si>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</si>
  <si>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</si>
  <si>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</si>
  <si>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</si>
  <si>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</si>
  <si>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</si>
  <si>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</si>
  <si>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</si>
  <si>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</si>
  <si>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</si>
  <si>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</si>
  <si>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</si>
  <si>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</si>
  <si>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</si>
  <si>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</si>
  <si>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</si>
  <si>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</si>
  <si>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</si>
  <si>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</si>
  <si>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</si>
  <si>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</si>
  <si>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</si>
  <si>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</si>
  <si>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</si>
  <si>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</si>
  <si>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</si>
  <si>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</si>
  <si>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</si>
  <si>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</si>
  <si>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</si>
  <si>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</si>
  <si>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</si>
  <si>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</si>
  <si>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</si>
  <si>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</si>
  <si>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</si>
  <si>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</si>
  <si>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</si>
  <si>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</si>
  <si>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</si>
  <si>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</si>
  <si>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</si>
  <si>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</si>
  <si>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</si>
  <si>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</si>
  <si>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</si>
  <si>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</si>
  <si>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</si>
  <si>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</si>
  <si>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</si>
  <si>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</si>
  <si>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</si>
  <si>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</si>
  <si>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</si>
  <si>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</si>
  <si>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</si>
  <si>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</si>
  <si>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</si>
  <si>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</si>
  <si>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</si>
  <si>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</si>
  <si>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</si>
  <si>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</si>
  <si>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</si>
  <si>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</si>
  <si>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</si>
  <si>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</si>
  <si>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</si>
  <si>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</si>
  <si>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</si>
  <si>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</si>
  <si>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</si>
  <si>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</si>
  <si>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</si>
  <si>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</si>
  <si>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</si>
  <si>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</si>
  <si>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</si>
  <si>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</si>
  <si>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</si>
  <si>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</si>
  <si>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</si>
  <si>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</si>
  <si>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</si>
  <si>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</si>
  <si>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</si>
  <si>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</si>
  <si>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</si>
  <si>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</si>
  <si>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</si>
  <si>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</si>
  <si>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</si>
  <si>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</si>
  <si>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</si>
  <si>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</si>
  <si>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</si>
  <si>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</si>
  <si>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</si>
  <si>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</si>
  <si>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</si>
  <si>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</si>
  <si>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</si>
  <si>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</si>
  <si>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</si>
  <si>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</si>
  <si>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</si>
  <si>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</si>
  <si>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</si>
  <si>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</si>
  <si>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</si>
  <si>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</si>
  <si>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</si>
  <si>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</si>
  <si>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</si>
  <si>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</si>
  <si>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</si>
  <si>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</si>
  <si>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</si>
  <si>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</si>
  <si>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</si>
  <si>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</si>
  <si>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</si>
  <si>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</si>
  <si>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</si>
  <si>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</si>
  <si>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</si>
  <si>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</si>
  <si>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</si>
  <si>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</si>
  <si>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</si>
  <si>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</si>
  <si>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</si>
  <si>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</si>
  <si>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</si>
  <si>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</si>
  <si>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</si>
  <si>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</si>
  <si>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</si>
  <si>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</si>
  <si>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</si>
  <si>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</si>
  <si>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</si>
  <si>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</si>
  <si>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</si>
  <si>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</si>
  <si>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</si>
  <si>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</si>
  <si>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</si>
  <si>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</si>
  <si>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</si>
  <si>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</si>
  <si>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</si>
  <si>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</si>
  <si>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</si>
  <si>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</si>
  <si>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</si>
  <si>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</si>
  <si>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</si>
  <si>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</si>
  <si>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</si>
  <si>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</si>
  <si>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</si>
  <si>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</si>
  <si>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</si>
  <si>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</si>
  <si>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</si>
  <si>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</si>
  <si>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</si>
  <si>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</si>
  <si>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</si>
  <si>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</si>
  <si>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</si>
  <si>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</si>
  <si>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</si>
  <si>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</si>
  <si>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</si>
  <si>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</si>
  <si>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</si>
  <si>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</si>
  <si>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</si>
  <si>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</si>
  <si>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</si>
  <si>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</si>
  <si>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</si>
  <si>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</si>
  <si>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</si>
  <si>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</si>
  <si>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</si>
  <si>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</si>
  <si>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</si>
  <si>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</si>
  <si>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</si>
  <si>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</si>
  <si>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</si>
  <si>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</si>
  <si>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</si>
  <si>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</si>
  <si>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</si>
  <si>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</si>
  <si>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</si>
  <si>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</si>
  <si>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</si>
  <si>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</si>
  <si>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</si>
  <si>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</si>
  <si>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</si>
  <si>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</si>
  <si>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</si>
  <si>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</si>
  <si>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</si>
  <si>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</si>
  <si>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</si>
  <si>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</si>
  <si>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</si>
  <si>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</si>
  <si>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</si>
  <si>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</si>
  <si>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</si>
  <si>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</si>
  <si>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</si>
  <si>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</si>
  <si>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</si>
  <si>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</si>
  <si>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</si>
  <si>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</si>
  <si>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</si>
  <si>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</si>
  <si>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</si>
  <si>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</si>
  <si>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</si>
  <si>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</si>
  <si>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</si>
  <si>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</si>
  <si>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</si>
  <si>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</si>
  <si>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</si>
  <si>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</si>
  <si>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</si>
  <si>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</si>
  <si>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</si>
  <si>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</si>
  <si>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</si>
  <si>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</si>
  <si>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</si>
  <si>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</si>
  <si>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</si>
  <si>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</si>
  <si>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</si>
  <si>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</si>
  <si>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</si>
  <si>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</si>
  <si>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</si>
  <si>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</si>
  <si>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</si>
  <si>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</si>
  <si>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</si>
  <si>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</si>
  <si>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</si>
  <si>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</si>
  <si>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</si>
  <si>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</si>
  <si>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</si>
  <si>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</si>
  <si>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</si>
  <si>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</si>
  <si>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</si>
  <si>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</si>
  <si>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</si>
  <si>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</si>
  <si>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</si>
  <si>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</si>
  <si>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</si>
  <si>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</si>
  <si>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</si>
  <si>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</si>
  <si>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</si>
  <si>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</si>
  <si>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</si>
  <si>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</si>
  <si>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</si>
  <si>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</si>
  <si>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</si>
  <si>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</si>
  <si>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</si>
  <si>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</si>
  <si>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</si>
  <si>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</si>
  <si>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</si>
  <si>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</si>
  <si>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</si>
  <si>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</si>
  <si>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</si>
  <si>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</si>
  <si>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</si>
  <si>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</si>
  <si>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</si>
  <si>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</si>
  <si>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</si>
  <si>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</si>
  <si>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</si>
  <si>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</si>
  <si>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</si>
  <si>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</si>
  <si>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</si>
  <si>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</si>
  <si>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</si>
  <si>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</si>
  <si>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</si>
  <si>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</si>
  <si>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</si>
  <si>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</si>
  <si>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</si>
  <si>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</si>
  <si>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</si>
  <si>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</si>
  <si>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</si>
  <si>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</si>
  <si>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</si>
  <si>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</si>
  <si>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</si>
  <si>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</si>
  <si>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</si>
  <si>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</si>
  <si>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</si>
  <si>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</si>
  <si>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</si>
  <si>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</si>
  <si>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</si>
  <si>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</si>
  <si>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</si>
  <si>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</si>
  <si>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</si>
  <si>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</si>
  <si>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</si>
  <si>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</si>
  <si>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</si>
  <si>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</si>
  <si>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</si>
  <si>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</si>
  <si>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</si>
  <si>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</si>
  <si>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</si>
  <si>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</si>
  <si>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</si>
  <si>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</si>
  <si>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</si>
  <si>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</si>
  <si>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</si>
  <si>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</si>
  <si>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</si>
  <si>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</si>
  <si>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</si>
  <si>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</si>
  <si>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</si>
  <si>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</si>
  <si>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</si>
  <si>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</si>
  <si>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</si>
  <si>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</si>
  <si>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</si>
  <si>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</si>
  <si>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</si>
  <si>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</si>
  <si>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</si>
  <si>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</si>
  <si>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</si>
  <si>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</si>
  <si>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</si>
  <si>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</si>
  <si>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</si>
  <si>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</si>
  <si>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</si>
  <si>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</si>
  <si>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</si>
  <si>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</si>
  <si>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</si>
  <si>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</si>
  <si>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</si>
  <si>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</si>
  <si>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</si>
  <si>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</si>
  <si>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</si>
  <si>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</si>
  <si>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</si>
  <si>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</si>
  <si>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</si>
  <si>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</si>
  <si>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</si>
  <si>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</si>
  <si>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</si>
  <si>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</si>
  <si>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</si>
  <si>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</si>
  <si>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</si>
  <si>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</si>
  <si>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</si>
  <si>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</si>
  <si>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</si>
  <si>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</si>
  <si>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</si>
  <si>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</si>
  <si>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</si>
  <si>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</si>
  <si>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</si>
  <si>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</si>
  <si>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</si>
  <si>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</si>
  <si>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</si>
  <si>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</si>
  <si>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</si>
  <si>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</si>
  <si>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</si>
  <si>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</si>
  <si>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</si>
  <si>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</si>
  <si>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</si>
  <si>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</si>
  <si>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</si>
  <si>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</si>
  <si>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</si>
  <si>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</si>
  <si>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</si>
  <si>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</si>
  <si>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</si>
  <si>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</si>
  <si>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</si>
  <si>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</si>
  <si>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</si>
  <si>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</si>
  <si>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</si>
  <si>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</si>
  <si>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</si>
  <si>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</si>
  <si>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</si>
  <si>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</si>
  <si>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</si>
  <si>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</si>
  <si>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</si>
  <si>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</si>
  <si>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</si>
  <si>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</si>
  <si>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</si>
  <si>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</si>
  <si>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</si>
  <si>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</si>
  <si>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</si>
  <si>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</si>
  <si>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</si>
  <si>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</si>
  <si>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</si>
  <si>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</si>
  <si>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</si>
  <si>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</si>
  <si>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</si>
  <si>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</si>
  <si>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</si>
  <si>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</si>
  <si>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</si>
  <si>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</si>
  <si>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</si>
  <si>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</si>
  <si>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</si>
  <si>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</si>
  <si>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</si>
  <si>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</si>
  <si>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</si>
  <si>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</si>
  <si>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</si>
  <si>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</si>
  <si>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</si>
  <si>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</si>
  <si>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</si>
  <si>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</si>
  <si>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</si>
  <si>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</si>
  <si>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</si>
  <si>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</si>
  <si>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</si>
  <si>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</si>
  <si>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</si>
  <si>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</si>
  <si>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</si>
  <si>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</si>
  <si>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</si>
  <si>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</si>
  <si>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</si>
  <si>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</si>
  <si>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</si>
  <si>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</si>
  <si>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</si>
  <si>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</si>
  <si>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</si>
  <si>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</si>
  <si>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</si>
  <si>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</si>
  <si>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</si>
  <si>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</si>
  <si>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</si>
  <si>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</si>
  <si>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</si>
  <si>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</si>
  <si>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</si>
  <si>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</si>
  <si>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</si>
  <si>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</si>
  <si>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</si>
  <si>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</si>
  <si>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</si>
  <si>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</si>
  <si>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</si>
  <si>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</si>
  <si>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</si>
  <si>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</si>
  <si>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</si>
  <si>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</si>
  <si>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</si>
  <si>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</si>
  <si>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</si>
  <si>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</si>
  <si>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</si>
  <si>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</si>
  <si>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</si>
  <si>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</si>
  <si>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</si>
  <si>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</si>
  <si>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</si>
  <si>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</si>
  <si>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</si>
  <si>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</si>
  <si>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</si>
  <si>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</si>
  <si>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</si>
  <si>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</si>
  <si>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</si>
  <si>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</si>
  <si>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</si>
  <si>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</si>
  <si>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</si>
  <si>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</si>
  <si>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</si>
  <si>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</si>
  <si>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</si>
  <si>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</si>
  <si>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</si>
  <si>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</si>
  <si>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</si>
  <si>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</si>
  <si>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</si>
  <si>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</si>
  <si>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</si>
  <si>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</si>
  <si>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</si>
  <si>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</si>
  <si>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</si>
  <si>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</si>
  <si>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</si>
  <si>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</si>
  <si>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</si>
  <si>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</si>
  <si>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</si>
  <si>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</si>
  <si>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</si>
  <si>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</si>
  <si>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</si>
  <si>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</si>
  <si>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</si>
  <si>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</si>
  <si>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</si>
  <si>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</si>
  <si>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</si>
  <si>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</si>
  <si>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</si>
  <si>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</si>
  <si>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</si>
  <si>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</si>
  <si>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</si>
  <si>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</si>
  <si>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</si>
  <si>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</si>
  <si>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</si>
  <si>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</si>
  <si>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</si>
  <si>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</si>
  <si>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</si>
  <si>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</si>
  <si>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</si>
  <si>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</si>
  <si>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</si>
  <si>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</si>
  <si>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</si>
  <si>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</si>
  <si>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</si>
  <si>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</si>
  <si>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</si>
  <si>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</si>
  <si>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</si>
  <si>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</si>
  <si>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</si>
  <si>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</si>
  <si>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</si>
  <si>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</si>
  <si>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</si>
  <si>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</si>
  <si>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</si>
  <si>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</si>
  <si>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</si>
  <si>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</si>
  <si>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</si>
  <si>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</si>
  <si>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</si>
  <si>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</si>
  <si>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</si>
  <si>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</si>
  <si>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</si>
  <si>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</si>
  <si>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</si>
  <si>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</si>
  <si>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</si>
  <si>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</si>
  <si>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</si>
  <si>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</si>
  <si>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</si>
  <si>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</si>
  <si>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</si>
  <si>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</si>
  <si>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</si>
  <si>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</si>
  <si>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</si>
  <si>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</si>
  <si>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</si>
  <si>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</si>
  <si>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</si>
  <si>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</si>
  <si>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</si>
  <si>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</si>
  <si>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</si>
  <si>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</si>
  <si>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</si>
  <si>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</si>
  <si>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</si>
  <si>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</si>
  <si>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</si>
  <si>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</si>
  <si>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</si>
  <si>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</si>
  <si>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</si>
  <si>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</si>
  <si>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</si>
  <si>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</si>
  <si>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</si>
  <si>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</si>
  <si>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</si>
  <si>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</si>
  <si>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</si>
  <si>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</si>
  <si>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</si>
  <si>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</si>
  <si>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</si>
  <si>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</si>
  <si>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</si>
  <si>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</si>
  <si>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</si>
  <si>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</si>
  <si>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</si>
  <si>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</si>
  <si>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</si>
  <si>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</si>
  <si>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</si>
  <si>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</si>
  <si>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</si>
  <si>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</si>
  <si>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</si>
  <si>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</si>
  <si>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</si>
  <si>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</si>
  <si>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</si>
  <si>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</si>
  <si>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</si>
  <si>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</si>
  <si>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</si>
  <si>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</si>
  <si>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</si>
  <si>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</si>
  <si>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</si>
  <si>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</si>
  <si>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</si>
  <si>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</si>
  <si>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</si>
  <si>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</si>
  <si>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</si>
  <si>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</si>
  <si>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</si>
  <si>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</si>
  <si>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</si>
  <si>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</si>
  <si>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</si>
  <si>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</si>
  <si>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</si>
  <si>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</si>
  <si>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</si>
  <si>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</si>
  <si>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</si>
  <si>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</si>
  <si>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</si>
  <si>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</si>
  <si>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</si>
  <si>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</si>
  <si>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</si>
  <si>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</si>
  <si>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</si>
  <si>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</si>
  <si>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</si>
  <si>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</si>
  <si>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</si>
  <si>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</si>
  <si>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</si>
  <si>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</si>
  <si>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</si>
  <si>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</si>
  <si>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</si>
  <si>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</si>
  <si>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</si>
  <si>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</si>
  <si>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</si>
  <si>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</si>
  <si>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</si>
  <si>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</si>
  <si>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</si>
  <si>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</si>
  <si>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</si>
  <si>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</si>
  <si>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</si>
  <si>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</si>
  <si>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</si>
  <si>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</si>
  <si>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</si>
  <si>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</si>
  <si>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</si>
  <si>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</si>
  <si>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</si>
  <si>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</si>
  <si>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</si>
  <si>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</si>
  <si>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</si>
  <si>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</si>
  <si>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</si>
  <si>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</si>
  <si>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</si>
  <si>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</si>
  <si>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</si>
  <si>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</si>
  <si>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</si>
  <si>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</si>
  <si>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</si>
  <si>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</si>
  <si>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</si>
  <si>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</si>
  <si>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</si>
  <si>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</si>
  <si>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</si>
  <si>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</si>
  <si>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</si>
  <si>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</si>
  <si>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</si>
  <si>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</si>
  <si>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</si>
  <si>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</si>
  <si>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</si>
  <si>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</si>
  <si>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</si>
  <si>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</si>
  <si>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</si>
  <si>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</si>
  <si>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</si>
  <si>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</si>
  <si>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</si>
  <si>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</si>
  <si>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</si>
  <si>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</si>
  <si>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</si>
  <si>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</si>
  <si>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</si>
  <si>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</si>
  <si>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</si>
  <si>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</si>
  <si>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</si>
  <si>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</si>
  <si>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</si>
  <si>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</si>
  <si>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</si>
  <si>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</si>
  <si>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</si>
  <si>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</si>
  <si>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</si>
  <si>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</si>
  <si>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</si>
  <si>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</si>
  <si>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</si>
  <si>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</si>
  <si>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</si>
  <si>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</si>
  <si>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</si>
  <si>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</si>
  <si>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</si>
  <si>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</si>
  <si>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</si>
  <si>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</si>
  <si>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</si>
  <si>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</si>
  <si>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</si>
  <si>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</si>
  <si>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</si>
  <si>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</si>
  <si>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</si>
  <si>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</si>
  <si>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</si>
  <si>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</si>
  <si>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</si>
  <si>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</si>
  <si>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</si>
  <si>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</si>
  <si>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</si>
  <si>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</si>
  <si>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</si>
  <si>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</si>
  <si>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</si>
  <si>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</si>
  <si>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</si>
  <si>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</si>
  <si>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</si>
  <si>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</si>
  <si>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</si>
  <si>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</si>
  <si>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</si>
  <si>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</si>
  <si>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</si>
  <si>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</si>
  <si>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</si>
  <si>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</si>
  <si>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</si>
  <si>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</si>
  <si>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</si>
  <si>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</si>
  <si>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</si>
  <si>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</si>
  <si>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</si>
  <si>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</si>
  <si>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</si>
  <si>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</si>
  <si>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</si>
  <si>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</si>
  <si>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</si>
  <si>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</si>
  <si>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</si>
  <si>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</si>
  <si>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</si>
  <si>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</si>
  <si>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</si>
  <si>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</si>
  <si>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</si>
  <si>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</si>
  <si>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</si>
  <si>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</si>
  <si>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</si>
  <si>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</si>
  <si>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</si>
  <si>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</si>
  <si>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</si>
  <si>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</si>
  <si>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</si>
  <si>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</si>
  <si>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</si>
  <si>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</si>
  <si>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</si>
  <si>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</si>
  <si>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</si>
  <si>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</si>
  <si>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</si>
  <si>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</si>
  <si>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</si>
  <si>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</si>
  <si>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</si>
  <si>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</si>
  <si>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</si>
  <si>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</si>
  <si>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</si>
  <si>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</si>
  <si>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</si>
  <si>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</si>
  <si>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</si>
  <si>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</si>
  <si>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</si>
  <si>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</si>
  <si>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</si>
  <si>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</si>
  <si>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</si>
  <si>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</si>
  <si>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</si>
  <si>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</si>
  <si>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</si>
  <si>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</si>
  <si>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</si>
  <si>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</si>
  <si>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</si>
  <si>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</si>
  <si>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</si>
  <si>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</si>
  <si>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</si>
  <si>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</si>
  <si>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</si>
  <si>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</si>
  <si>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</si>
  <si>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</si>
  <si>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</si>
  <si>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</si>
  <si>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</si>
  <si>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</si>
  <si>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</si>
  <si>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</si>
  <si>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</si>
  <si>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</si>
  <si>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</si>
  <si>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</si>
  <si>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</si>
  <si>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</si>
  <si>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</si>
  <si>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</si>
  <si>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</si>
  <si>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</si>
  <si>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</si>
  <si>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</si>
  <si>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</si>
  <si>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</si>
  <si>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</si>
  <si>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</si>
  <si>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</si>
  <si>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</si>
  <si>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</si>
  <si>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</si>
  <si>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</si>
  <si>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</si>
  <si>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</si>
  <si>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</si>
  <si>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</si>
  <si>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</si>
  <si>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</si>
  <si>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</si>
  <si>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</si>
  <si>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</si>
  <si>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</si>
  <si>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</si>
  <si>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</si>
  <si>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</si>
  <si>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</si>
  <si>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</si>
  <si>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</si>
  <si>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</si>
  <si>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</si>
  <si>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</si>
  <si>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</si>
  <si>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</si>
  <si>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</si>
  <si>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</si>
  <si>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</si>
  <si>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</si>
  <si>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</si>
  <si>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</si>
  <si>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</si>
  <si>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</si>
  <si>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</si>
  <si>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</si>
  <si>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</si>
  <si>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</si>
  <si>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</si>
  <si>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</si>
  <si>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</si>
  <si>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</si>
  <si>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</si>
  <si>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</si>
  <si>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</si>
  <si>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</si>
  <si>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</si>
  <si>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</si>
  <si>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</si>
  <si>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</si>
  <si>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</si>
  <si>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</si>
  <si>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</si>
  <si>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</si>
  <si>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</si>
  <si>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</si>
  <si>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</si>
  <si>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</si>
  <si>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</si>
  <si>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</si>
  <si>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</si>
  <si>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</si>
  <si>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</si>
  <si>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</si>
  <si>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</si>
  <si>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</si>
  <si>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</si>
  <si>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</si>
  <si>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</si>
  <si>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</si>
  <si>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</si>
  <si>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</si>
  <si>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</si>
  <si>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</si>
  <si>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</si>
  <si>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</si>
  <si>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</si>
  <si>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</si>
  <si>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</si>
  <si>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</si>
  <si>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</si>
  <si>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</si>
  <si>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</si>
  <si>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</si>
  <si>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</si>
  <si>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</si>
  <si>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</si>
  <si>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</si>
  <si>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</si>
  <si>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</si>
  <si>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</si>
  <si>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</si>
  <si>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</si>
  <si>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</si>
  <si>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</si>
  <si>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</si>
  <si>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</si>
  <si>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</si>
  <si>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</si>
  <si>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</si>
  <si>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</si>
  <si>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</si>
  <si>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</si>
  <si>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</si>
  <si>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</si>
  <si>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</si>
  <si>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</si>
  <si>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</si>
  <si>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</si>
  <si>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</si>
  <si>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</si>
  <si>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</si>
  <si>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</si>
  <si>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</si>
  <si>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</si>
  <si>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</si>
  <si>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</si>
  <si>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</si>
  <si>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</si>
  <si>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</si>
  <si>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</si>
  <si>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</si>
  <si>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</si>
  <si>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</si>
  <si>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</si>
  <si>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</si>
  <si>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</si>
  <si>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</si>
  <si>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</si>
  <si>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</si>
  <si>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</si>
  <si>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</si>
  <si>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</si>
  <si>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</si>
  <si>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</si>
  <si>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</si>
  <si>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</si>
  <si>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</si>
  <si>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</si>
  <si>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</si>
  <si>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</si>
  <si>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</si>
  <si>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</si>
  <si>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</si>
  <si>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</si>
  <si>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</si>
  <si>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</si>
  <si>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</si>
  <si>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</si>
  <si>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</si>
  <si>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</si>
  <si>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</si>
  <si>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</si>
  <si>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</si>
  <si>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</si>
  <si>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</si>
  <si>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</si>
  <si>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</si>
  <si>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</si>
  <si>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</si>
  <si>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</si>
  <si>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</si>
  <si>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</si>
  <si>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</si>
  <si>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</si>
  <si>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</si>
  <si>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</si>
  <si>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</si>
  <si>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</si>
  <si>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</si>
  <si>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</si>
  <si>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</si>
  <si>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</si>
  <si>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</si>
  <si>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</si>
  <si>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</si>
  <si>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</si>
  <si>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</si>
  <si>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</si>
  <si>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</si>
  <si>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</si>
  <si>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</si>
  <si>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</si>
  <si>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</si>
  <si>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</si>
  <si>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</si>
  <si>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</si>
  <si>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</si>
  <si>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</si>
  <si>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</si>
  <si>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</si>
  <si>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</si>
  <si>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</si>
  <si>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</si>
  <si>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</si>
  <si>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</si>
  <si>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</si>
  <si>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</si>
  <si>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</si>
  <si>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</si>
  <si>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</si>
  <si>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</si>
  <si>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</si>
  <si>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</si>
  <si>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</si>
  <si>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</si>
  <si>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</si>
  <si>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</si>
  <si>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</si>
  <si>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</si>
  <si>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</si>
  <si>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</si>
  <si>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</si>
  <si>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</si>
  <si>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</si>
  <si>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</si>
  <si>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</si>
  <si>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</si>
  <si>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</si>
  <si>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</si>
  <si>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</si>
  <si>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</si>
  <si>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</si>
  <si>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</si>
  <si>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</si>
  <si>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</si>
  <si>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</si>
  <si>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</si>
  <si>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</si>
  <si>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</si>
  <si>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</si>
  <si>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</si>
  <si>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</si>
  <si>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</si>
  <si>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</si>
  <si>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</si>
  <si>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</si>
  <si>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</si>
  <si>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</si>
  <si>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</si>
  <si>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</si>
  <si>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</si>
  <si>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</si>
  <si>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</si>
  <si>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</si>
  <si>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</si>
  <si>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</si>
  <si>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</si>
  <si>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</si>
  <si>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</si>
  <si>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</si>
  <si>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</si>
  <si>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</si>
  <si>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</si>
  <si>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</si>
  <si>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</si>
  <si>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</si>
  <si>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</si>
  <si>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</si>
  <si>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</si>
  <si>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</si>
  <si>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</si>
  <si>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</si>
  <si>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</si>
  <si>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</si>
  <si>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</si>
  <si>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</si>
  <si>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</si>
  <si>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</si>
  <si>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</si>
  <si>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</si>
  <si>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</si>
  <si>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</si>
  <si>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</si>
  <si>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</si>
  <si>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</si>
  <si>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</si>
  <si>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</si>
  <si>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</si>
  <si>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</si>
  <si>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</si>
  <si>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</si>
  <si>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</si>
  <si>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</si>
  <si>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</si>
  <si>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</si>
  <si>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</si>
  <si>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</si>
  <si>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</si>
  <si>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</si>
  <si>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</si>
  <si>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</si>
  <si>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</si>
  <si>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</si>
  <si>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</si>
  <si>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</si>
  <si>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</si>
  <si>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</si>
  <si>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</si>
  <si>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</si>
  <si>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</si>
  <si>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</si>
  <si>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</si>
  <si>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</si>
  <si>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</si>
  <si>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</si>
  <si>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</si>
  <si>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</si>
  <si>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</si>
  <si>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</si>
  <si>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</si>
  <si>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</si>
  <si>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</si>
  <si>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</si>
  <si>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</si>
  <si>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</si>
  <si>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</si>
  <si>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</si>
  <si>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</si>
  <si>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</si>
  <si>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</si>
  <si>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</si>
  <si>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</si>
  <si>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</si>
  <si>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</si>
  <si>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</si>
  <si>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</si>
  <si>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</si>
  <si>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</si>
  <si>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</si>
  <si>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</si>
  <si>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</si>
  <si>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</si>
  <si>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</si>
  <si>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</si>
  <si>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</si>
  <si>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</si>
  <si>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</si>
  <si>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</si>
  <si>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</si>
  <si>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</si>
  <si>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</si>
  <si>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</si>
  <si>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</si>
  <si>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</si>
  <si>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</si>
  <si>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</si>
  <si>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</si>
  <si>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</si>
  <si>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</si>
  <si>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</si>
  <si>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</si>
  <si>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</si>
  <si>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</si>
  <si>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</si>
  <si>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</si>
  <si>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</si>
  <si>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</si>
  <si>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</si>
  <si>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</si>
  <si>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</si>
  <si>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</si>
  <si>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</si>
  <si>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</si>
  <si>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</si>
  <si>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</si>
  <si>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</si>
  <si>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</si>
  <si>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</si>
  <si>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</si>
  <si>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</si>
  <si>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</si>
  <si>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</si>
  <si>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</si>
  <si>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</si>
  <si>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</si>
  <si>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</si>
  <si>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</si>
  <si>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</si>
  <si>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</si>
  <si>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</si>
  <si>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</si>
  <si>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</si>
  <si>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</si>
  <si>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</si>
  <si>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</si>
  <si>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</si>
  <si>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</si>
  <si>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</si>
  <si>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</si>
  <si>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</si>
  <si>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</si>
  <si>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</si>
  <si>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</si>
  <si>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</si>
  <si>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</si>
  <si>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</si>
  <si>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</si>
  <si>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</si>
  <si>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</si>
  <si>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</si>
  <si>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</si>
  <si>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</si>
  <si>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</si>
  <si>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</si>
  <si>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</si>
  <si>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</si>
  <si>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</si>
  <si>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</si>
  <si>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</si>
  <si>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</si>
  <si>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</si>
  <si>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</si>
  <si>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</si>
  <si>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</si>
  <si>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</si>
  <si>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</si>
  <si>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</si>
  <si>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</si>
  <si>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</si>
  <si>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</si>
  <si>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</si>
  <si>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</si>
  <si>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</si>
  <si>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</si>
  <si>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</si>
  <si>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</si>
  <si>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</si>
  <si>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</si>
  <si>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</si>
  <si>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</si>
  <si>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</si>
  <si>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</si>
  <si>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</si>
  <si>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</si>
  <si>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</si>
  <si>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</si>
  <si>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</si>
  <si>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</si>
  <si>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</si>
  <si>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</si>
  <si>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</si>
  <si>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</si>
  <si>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</si>
  <si>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</si>
  <si>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</si>
  <si>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</si>
  <si>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</si>
  <si>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</si>
  <si>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</si>
  <si>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</si>
  <si>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</si>
  <si>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</si>
  <si>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</si>
  <si>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</si>
  <si>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</si>
  <si>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</si>
  <si>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</si>
  <si>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</si>
  <si>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</si>
  <si>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</si>
  <si>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</si>
  <si>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</si>
  <si>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</si>
  <si>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</si>
  <si>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</si>
  <si>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</si>
  <si>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</si>
  <si>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</si>
  <si>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</si>
  <si>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</si>
  <si>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</si>
  <si>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</si>
  <si>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</si>
  <si>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</si>
  <si>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</si>
  <si>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</si>
  <si>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</si>
  <si>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</si>
  <si>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</si>
  <si>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</si>
  <si>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</si>
  <si>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</si>
  <si>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</si>
  <si>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</si>
  <si>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</si>
  <si>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</si>
  <si>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</si>
  <si>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</si>
  <si>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</si>
  <si>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</si>
  <si>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</si>
  <si>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</si>
  <si>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</si>
  <si>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</si>
  <si>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</si>
  <si>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</si>
  <si>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</si>
  <si>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</si>
  <si>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</si>
  <si>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</si>
  <si>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</si>
  <si>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</si>
  <si>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</si>
  <si>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</si>
  <si>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</si>
  <si>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</si>
  <si>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</si>
  <si>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</si>
  <si>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</si>
  <si>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</si>
  <si>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</si>
  <si>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</si>
  <si>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</si>
  <si>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</si>
  <si>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</si>
  <si>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</si>
  <si>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</si>
  <si>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</si>
  <si>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</si>
  <si>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</si>
  <si>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</si>
  <si>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</si>
  <si>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</si>
  <si>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</si>
  <si>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</si>
  <si>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</si>
  <si>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</si>
  <si>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</si>
  <si>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</si>
  <si>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</si>
  <si>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</si>
  <si>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</si>
  <si>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</si>
  <si>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</si>
  <si>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</si>
  <si>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</si>
  <si>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</si>
  <si>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</si>
  <si>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</si>
  <si>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</si>
  <si>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</si>
  <si>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</si>
  <si>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</si>
  <si>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</si>
  <si>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</si>
  <si>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</si>
  <si>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</si>
  <si>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</si>
  <si>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</si>
  <si>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</si>
  <si>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</si>
  <si>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</si>
  <si>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</si>
  <si>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</si>
  <si>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</si>
  <si>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</si>
  <si>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</si>
  <si>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</si>
  <si>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</si>
  <si>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</si>
  <si>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</si>
  <si>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</si>
  <si>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</si>
  <si>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</si>
  <si>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</si>
  <si>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</si>
  <si>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</si>
  <si>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</si>
  <si>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</si>
  <si>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</si>
  <si>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</si>
  <si>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</si>
  <si>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</si>
  <si>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</si>
  <si>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</si>
  <si>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</si>
  <si>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</si>
  <si>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</si>
  <si>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</si>
  <si>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</si>
  <si>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</si>
  <si>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</si>
  <si>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</si>
  <si>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</si>
  <si>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</si>
  <si>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</si>
  <si>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</si>
  <si>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</si>
  <si>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</si>
  <si>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</si>
  <si>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</si>
  <si>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</si>
  <si>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</si>
  <si>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</si>
  <si>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</si>
  <si>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</si>
  <si>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</si>
  <si>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</si>
  <si>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</si>
  <si>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</si>
  <si>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</si>
  <si>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</si>
  <si>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</si>
  <si>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</si>
  <si>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</si>
  <si>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</si>
  <si>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</si>
  <si>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</si>
  <si>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</si>
  <si>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</si>
  <si>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</si>
  <si>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</si>
  <si>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</si>
  <si>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</si>
  <si>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</si>
  <si>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</si>
  <si>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</si>
  <si>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</si>
  <si>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</si>
  <si>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</si>
  <si>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</si>
  <si>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</si>
  <si>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</si>
  <si>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</si>
  <si>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</si>
  <si>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</si>
  <si>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</si>
  <si>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</si>
  <si>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</si>
  <si>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</si>
  <si>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</si>
  <si>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</si>
  <si>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</si>
  <si>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</si>
  <si>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</si>
  <si>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</si>
  <si>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</si>
  <si>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</si>
  <si>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</si>
  <si>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</si>
  <si>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</si>
  <si>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</si>
  <si>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</si>
  <si>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</si>
  <si>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</si>
  <si>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</si>
  <si>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</si>
  <si>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</si>
  <si>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</si>
  <si>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</si>
  <si>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</si>
  <si>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</si>
  <si>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</si>
  <si>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</si>
  <si>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</si>
  <si>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</si>
  <si>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</si>
  <si>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</si>
  <si>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</si>
  <si>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</si>
  <si>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</si>
  <si>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</si>
  <si>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</si>
  <si>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</si>
  <si>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</si>
  <si>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</si>
  <si>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</si>
  <si>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</si>
  <si>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</si>
  <si>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</si>
  <si>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</si>
  <si>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</si>
  <si>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</si>
  <si>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</si>
  <si>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</si>
  <si>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</si>
  <si>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</si>
  <si>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</si>
  <si>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</si>
  <si>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</si>
  <si>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</si>
  <si>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</si>
  <si>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</si>
  <si>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</si>
  <si>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</si>
  <si>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</si>
  <si>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</si>
  <si>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</si>
  <si>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</si>
  <si>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</si>
  <si>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</si>
  <si>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</si>
  <si>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</si>
  <si>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</si>
  <si>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</si>
  <si>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</si>
  <si>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</si>
  <si>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</si>
  <si>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</si>
  <si>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</si>
  <si>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</si>
  <si>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</si>
  <si>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</si>
  <si>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</si>
  <si>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</si>
  <si>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</si>
  <si>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</si>
  <si>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</si>
  <si>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</si>
  <si>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</si>
  <si>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</si>
  <si>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</si>
  <si>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</si>
  <si>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</si>
  <si>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</si>
  <si>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</si>
  <si>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</si>
  <si>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</si>
  <si>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</si>
  <si>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</si>
  <si>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</si>
  <si>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</si>
  <si>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</si>
  <si>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</si>
  <si>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</si>
  <si>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</si>
  <si>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</si>
  <si>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</si>
  <si>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</si>
  <si>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</si>
  <si>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</si>
  <si>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</si>
  <si>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</si>
  <si>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</si>
  <si>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</si>
  <si>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</si>
  <si>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</si>
  <si>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</si>
  <si>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</si>
  <si>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</si>
  <si>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</si>
  <si>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</si>
  <si>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</si>
  <si>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</si>
  <si>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</si>
  <si>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</si>
  <si>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</si>
  <si>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</si>
  <si>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</si>
  <si>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</si>
  <si>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</si>
  <si>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</si>
  <si>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</si>
  <si>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</si>
  <si>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</si>
  <si>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</si>
  <si>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</si>
  <si>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</si>
  <si>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</si>
  <si>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</si>
  <si>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</si>
  <si>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</si>
  <si>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</si>
  <si>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</si>
  <si>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</si>
  <si>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</si>
  <si>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</si>
  <si>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</si>
  <si>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</si>
  <si>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</si>
  <si>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</si>
  <si>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</si>
  <si>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</si>
  <si>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</si>
  <si>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</si>
  <si>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</si>
  <si>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</si>
  <si>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</si>
  <si>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</si>
  <si>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</si>
  <si>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</si>
  <si>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</si>
  <si>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</si>
  <si>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</si>
  <si>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</si>
  <si>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</si>
  <si>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</si>
  <si>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</si>
  <si>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</si>
  <si>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</si>
  <si>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</si>
  <si>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</si>
  <si>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</si>
  <si>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</si>
  <si>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</si>
  <si>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</si>
  <si>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</si>
  <si>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</si>
  <si>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</si>
  <si>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</si>
  <si>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</si>
  <si>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</si>
  <si>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</si>
  <si>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</si>
  <si>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</si>
  <si>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</si>
  <si>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</si>
  <si>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</si>
  <si>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</si>
  <si>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</si>
  <si>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</si>
  <si>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</si>
  <si>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</si>
  <si>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</si>
  <si>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</si>
  <si>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</si>
  <si>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</si>
  <si>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</si>
  <si>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</si>
  <si>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</si>
  <si>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</si>
  <si>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</si>
  <si>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</si>
  <si>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</si>
  <si>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</si>
  <si>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</si>
  <si>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</si>
  <si>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</si>
  <si>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</si>
  <si>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</si>
  <si>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</si>
  <si>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</si>
  <si>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</si>
  <si>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</si>
  <si>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</si>
  <si>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</si>
  <si>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</si>
  <si>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</si>
  <si>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</si>
  <si>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</si>
  <si>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</si>
  <si>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</si>
  <si>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</si>
  <si>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</si>
  <si>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</si>
  <si>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</si>
  <si>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</si>
  <si>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</si>
  <si>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</si>
  <si>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</si>
  <si>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</si>
  <si>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</si>
  <si>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</si>
  <si>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</si>
  <si>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</si>
  <si>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</si>
  <si>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</si>
  <si>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</si>
  <si>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</si>
  <si>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</si>
  <si>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</si>
  <si>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</si>
  <si>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</si>
  <si>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</si>
  <si>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</si>
  <si>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</si>
  <si>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</si>
  <si>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</si>
  <si>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</si>
  <si>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</si>
  <si>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</si>
  <si>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</si>
  <si>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</si>
  <si>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</si>
  <si>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</si>
  <si>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</si>
  <si>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</si>
  <si>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</si>
  <si>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</si>
  <si>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</si>
  <si>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</si>
  <si>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</si>
  <si>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</si>
  <si>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</si>
  <si>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</si>
  <si>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</si>
  <si>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</si>
  <si>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</si>
  <si>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</si>
  <si>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</si>
  <si>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</si>
  <si>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</si>
  <si>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</si>
  <si>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</si>
  <si>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</si>
  <si>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</si>
  <si>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</si>
  <si>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</si>
  <si>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</si>
  <si>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</si>
  <si>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</si>
  <si>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</si>
  <si>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</si>
  <si>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</si>
  <si>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</si>
  <si>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</si>
  <si>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</si>
  <si>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</si>
  <si>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</si>
  <si>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</si>
  <si>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</si>
  <si>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</si>
  <si>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</si>
  <si>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</si>
  <si>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</si>
  <si>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</si>
  <si>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</si>
  <si>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</si>
  <si>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</si>
  <si>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</si>
  <si>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</si>
  <si>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</si>
  <si>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</si>
  <si>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</si>
  <si>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</si>
  <si>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</si>
  <si>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</si>
  <si>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</si>
  <si>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</si>
  <si>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</si>
  <si>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</si>
  <si>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</si>
  <si>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</si>
  <si>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</si>
  <si>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</si>
  <si>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</si>
  <si>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</si>
  <si>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</si>
  <si>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</si>
  <si>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</si>
  <si>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</si>
  <si>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</si>
  <si>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</si>
  <si>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</si>
  <si>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</si>
  <si>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</si>
  <si>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</si>
  <si>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</si>
  <si>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</si>
  <si>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</si>
  <si>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</si>
  <si>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</si>
  <si>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</si>
  <si>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</si>
  <si>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</si>
  <si>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</si>
  <si>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</si>
  <si>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</si>
  <si>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</si>
  <si>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</si>
  <si>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</si>
  <si>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</si>
  <si>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</si>
  <si>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</si>
  <si>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</si>
  <si>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</si>
  <si>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</si>
  <si>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</si>
  <si>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</si>
  <si>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</si>
  <si>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</si>
  <si>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</si>
  <si>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</si>
  <si>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</si>
  <si>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</si>
  <si>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</si>
  <si>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</si>
  <si>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</si>
  <si>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</si>
  <si>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</si>
  <si>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</si>
  <si>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</si>
  <si>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</si>
  <si>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</si>
  <si>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</si>
  <si>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</si>
  <si>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</si>
  <si>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</si>
  <si>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</si>
  <si>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</si>
  <si>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</si>
  <si>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</si>
  <si>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</si>
  <si>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</si>
  <si>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</si>
  <si>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</si>
  <si>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</si>
  <si>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</si>
  <si>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</si>
  <si>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</si>
  <si>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</si>
  <si>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</si>
  <si>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</si>
  <si>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</si>
  <si>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</si>
  <si>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</si>
  <si>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</si>
  <si>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</si>
  <si>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</si>
  <si>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</si>
  <si>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</si>
  <si>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</si>
  <si>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</si>
  <si>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</si>
  <si>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</si>
  <si>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</si>
  <si>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</si>
  <si>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</si>
  <si>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</si>
  <si>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</si>
  <si>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</si>
  <si>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</si>
  <si>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</si>
  <si>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</si>
  <si>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</si>
  <si>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</si>
  <si>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</si>
  <si>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</si>
  <si>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</si>
  <si>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</si>
  <si>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</si>
  <si>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</si>
  <si>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</si>
  <si>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</si>
  <si>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</si>
  <si>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</si>
  <si>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</si>
  <si>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</si>
  <si>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</si>
  <si>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</si>
  <si>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</si>
  <si>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</si>
  <si>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</si>
  <si>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</si>
  <si>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</si>
  <si>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</si>
  <si>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</si>
  <si>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</si>
  <si>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</si>
  <si>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</si>
  <si>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</si>
  <si>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</si>
  <si>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</si>
  <si>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</si>
  <si>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</si>
  <si>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</si>
  <si>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</si>
  <si>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</si>
  <si>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</si>
  <si>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</si>
  <si>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</si>
  <si>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</si>
  <si>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</si>
  <si>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</si>
  <si>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</si>
  <si>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</si>
  <si>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</si>
  <si>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</si>
  <si>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</si>
  <si>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</si>
  <si>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</si>
  <si>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</si>
  <si>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</si>
  <si>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</si>
  <si>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</si>
  <si>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</si>
  <si>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</si>
  <si>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</si>
  <si>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</si>
  <si>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</si>
  <si>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</si>
  <si>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</si>
  <si>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</si>
  <si>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</si>
  <si>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</si>
  <si>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</si>
  <si>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</si>
  <si>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</si>
  <si>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</si>
  <si>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</si>
  <si>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</si>
  <si>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</si>
  <si>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</si>
  <si>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</si>
  <si>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</si>
  <si>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</si>
  <si>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</si>
  <si>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</si>
  <si>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</si>
  <si>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</si>
  <si>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</si>
  <si>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</si>
  <si>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</si>
  <si>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</si>
  <si>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</si>
  <si>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</si>
  <si>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</si>
  <si>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</si>
  <si>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</si>
  <si>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</si>
  <si>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</si>
  <si>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</si>
  <si>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</si>
  <si>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</si>
  <si>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</si>
  <si>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</si>
  <si>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</si>
  <si>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</si>
  <si>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</si>
  <si>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</si>
  <si>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</si>
  <si>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</si>
  <si>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</si>
  <si>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</si>
  <si>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</si>
  <si>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</si>
  <si>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</si>
  <si>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</si>
  <si>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</si>
  <si>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</si>
  <si>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</si>
  <si>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</si>
  <si>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</si>
  <si>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</si>
  <si>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</si>
  <si>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</si>
  <si>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</si>
  <si>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</si>
  <si>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</si>
  <si>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</si>
  <si>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</si>
  <si>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</si>
  <si>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</si>
  <si>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</si>
  <si>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</si>
  <si>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</si>
  <si>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</si>
  <si>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</si>
  <si>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</si>
  <si>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</si>
  <si>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</si>
  <si>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</si>
  <si>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</si>
  <si>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</si>
  <si>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</si>
  <si>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</si>
  <si>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</si>
  <si>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</si>
  <si>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</si>
  <si>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</si>
  <si>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</si>
  <si>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</si>
  <si>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</si>
  <si>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</si>
  <si>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</si>
  <si>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</si>
  <si>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</si>
  <si>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</si>
  <si>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</si>
  <si>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</si>
  <si>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</si>
  <si>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</si>
  <si>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</si>
  <si>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</si>
  <si>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</si>
  <si>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</si>
  <si>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</si>
  <si>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</si>
  <si>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</si>
  <si>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</si>
  <si>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</si>
  <si>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</si>
  <si>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</si>
  <si>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</si>
  <si>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</si>
  <si>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</si>
  <si>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</si>
  <si>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</si>
  <si>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</si>
  <si>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</si>
  <si>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</si>
  <si>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</si>
  <si>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</si>
  <si>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</si>
  <si>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</si>
  <si>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</si>
  <si>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</si>
  <si>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</si>
  <si>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</si>
  <si>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</si>
  <si>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</si>
  <si>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</si>
  <si>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</si>
  <si>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</si>
  <si>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</si>
  <si>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</si>
  <si>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</si>
  <si>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</si>
  <si>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</si>
  <si>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</si>
  <si>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</si>
  <si>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</si>
  <si>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</si>
  <si>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</si>
  <si>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</si>
  <si>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</si>
  <si>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</si>
  <si>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</si>
  <si>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</si>
  <si>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</si>
  <si>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</si>
  <si>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</si>
  <si>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</si>
  <si>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</si>
  <si>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</si>
  <si>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</si>
  <si>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</si>
  <si>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</si>
  <si>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</si>
  <si>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</si>
  <si>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</si>
  <si>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</si>
  <si>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</si>
  <si>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</si>
  <si>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</si>
  <si>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</si>
  <si>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</si>
  <si>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</si>
  <si>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</si>
  <si>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</si>
  <si>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</si>
  <si>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</si>
  <si>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</si>
  <si>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</si>
  <si>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</si>
  <si>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</si>
  <si>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</si>
  <si>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</si>
  <si>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</si>
  <si>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</si>
  <si>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</si>
  <si>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</si>
  <si>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</si>
  <si>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</si>
  <si>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</si>
  <si>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</si>
  <si>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</si>
  <si>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</si>
  <si>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</si>
  <si>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</si>
  <si>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</si>
  <si>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</si>
  <si>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</si>
  <si>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</si>
  <si>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</si>
  <si>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</si>
  <si>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</si>
  <si>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</si>
  <si>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</si>
  <si>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</si>
  <si>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</si>
  <si>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</si>
  <si>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</si>
  <si>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</si>
  <si>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</si>
  <si>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</si>
  <si>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</si>
  <si>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</si>
  <si>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</si>
  <si>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</si>
  <si>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</si>
  <si>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</si>
  <si>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</si>
  <si>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</si>
  <si>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</si>
  <si>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</si>
  <si>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</si>
  <si>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</si>
  <si>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</si>
  <si>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</si>
  <si>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</si>
  <si>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</si>
  <si>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</si>
  <si>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</si>
  <si>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</si>
  <si>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</si>
  <si>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</si>
  <si>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</si>
  <si>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</si>
  <si>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</si>
  <si>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</si>
  <si>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</si>
  <si>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</si>
  <si>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</si>
  <si>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</si>
  <si>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</si>
  <si>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</si>
  <si>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</si>
  <si>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</si>
  <si>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</si>
  <si>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</si>
  <si>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</si>
  <si>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</si>
  <si>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</si>
  <si>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</si>
  <si>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</si>
  <si>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</si>
  <si>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</si>
  <si>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</si>
  <si>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</si>
  <si>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</si>
  <si>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</si>
  <si>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</si>
  <si>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</si>
  <si>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</si>
  <si>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</si>
  <si>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</si>
  <si>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</si>
  <si>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</si>
  <si>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</si>
  <si>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</si>
  <si>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</si>
  <si>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</si>
  <si>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</si>
  <si>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</si>
  <si>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</si>
  <si>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</si>
  <si>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</si>
  <si>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</si>
  <si>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</si>
  <si>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</si>
  <si>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</si>
  <si>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</si>
  <si>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</si>
  <si>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</si>
  <si>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</si>
  <si>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</si>
  <si>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</si>
  <si>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</si>
  <si>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</si>
  <si>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</si>
  <si>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</si>
  <si>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</si>
  <si>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</si>
  <si>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</si>
  <si>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</si>
  <si>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</si>
  <si>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</si>
  <si>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</si>
  <si>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</si>
  <si>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</si>
  <si>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</si>
  <si>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</si>
  <si>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</si>
  <si>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</si>
  <si>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</si>
  <si>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</si>
  <si>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</si>
  <si>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</si>
  <si>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</si>
  <si>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</si>
  <si>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</si>
  <si>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</si>
  <si>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</si>
  <si>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</si>
  <si>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</si>
  <si>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</si>
  <si>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</si>
  <si>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</si>
  <si>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</si>
  <si>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</si>
  <si>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</si>
  <si>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</si>
  <si>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</si>
  <si>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</si>
  <si>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</si>
  <si>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</si>
  <si>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</si>
  <si>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</si>
  <si>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</si>
  <si>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</si>
  <si>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</si>
  <si>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</si>
  <si>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</si>
  <si>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</si>
  <si>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</si>
  <si>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</si>
  <si>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</si>
  <si>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</si>
  <si>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</si>
  <si>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</si>
  <si>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</si>
  <si>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</si>
  <si>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</si>
  <si>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</si>
  <si>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</si>
  <si>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</si>
  <si>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</si>
  <si>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</si>
  <si>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</si>
  <si>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</si>
  <si>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</si>
  <si>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</si>
  <si>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</si>
  <si>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</si>
  <si>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</si>
  <si>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</si>
  <si>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</si>
  <si>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</si>
  <si>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</si>
  <si>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</si>
  <si>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</si>
  <si>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</si>
  <si>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</si>
  <si>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</si>
  <si>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</si>
  <si>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</si>
  <si>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</si>
  <si>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</si>
  <si>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</si>
  <si>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</si>
  <si>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</si>
  <si>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</si>
  <si>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</si>
  <si>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</si>
  <si>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</si>
  <si>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</si>
  <si>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</si>
  <si>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</si>
  <si>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</si>
  <si>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</si>
  <si>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</si>
  <si>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</si>
  <si>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</si>
  <si>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</si>
  <si>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</si>
  <si>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</si>
  <si>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</si>
  <si>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</si>
  <si>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</si>
  <si>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</si>
  <si>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</si>
  <si>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</si>
  <si>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</si>
  <si>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</si>
  <si>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</si>
  <si>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</si>
  <si>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</si>
  <si>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</si>
  <si>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</si>
  <si>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</si>
  <si>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</si>
  <si>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</si>
  <si>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</si>
  <si>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</si>
  <si>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</si>
  <si>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</si>
  <si>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</si>
  <si>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</si>
  <si>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</si>
  <si>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</si>
  <si>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</si>
  <si>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</si>
  <si>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</si>
  <si>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</si>
  <si>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</si>
  <si>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</si>
  <si>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</si>
  <si>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</si>
  <si>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</si>
  <si>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</si>
  <si>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</si>
  <si>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</si>
  <si>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</si>
  <si>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</si>
  <si>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</si>
  <si>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</si>
  <si>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</si>
  <si>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</si>
  <si>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</si>
  <si>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</si>
  <si>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</si>
  <si>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</si>
  <si>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</si>
  <si>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</si>
  <si>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</si>
  <si>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</si>
  <si>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</si>
  <si>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</si>
  <si>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</si>
  <si>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</si>
  <si>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</si>
  <si>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</si>
  <si>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</si>
  <si>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</si>
  <si>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</si>
  <si>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</si>
  <si>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</si>
  <si>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</si>
  <si>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</si>
  <si>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</si>
  <si>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</si>
  <si>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</si>
  <si>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</si>
  <si>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</si>
  <si>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</si>
  <si>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</si>
  <si>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</si>
  <si>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</si>
  <si>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</si>
  <si>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</si>
  <si>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</si>
  <si>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</si>
  <si>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</si>
  <si>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</si>
  <si>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</si>
  <si>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</si>
  <si>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</si>
  <si>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</si>
  <si>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</si>
  <si>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</si>
  <si>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</si>
  <si>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</si>
  <si>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</si>
  <si>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</si>
  <si>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</si>
  <si>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</si>
  <si>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</si>
  <si>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</si>
  <si>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</si>
  <si>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</si>
  <si>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</si>
  <si>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</si>
  <si>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</si>
  <si>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</si>
  <si>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</si>
  <si>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</si>
  <si>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</si>
  <si>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</si>
  <si>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</si>
  <si>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</si>
  <si>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</si>
  <si>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</si>
  <si>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</si>
  <si>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</si>
  <si>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</si>
  <si>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</si>
  <si>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</si>
  <si>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</si>
  <si>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</si>
  <si>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</si>
  <si>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</si>
  <si>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</si>
  <si>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</si>
  <si>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</si>
  <si>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</si>
  <si>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</si>
  <si>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</si>
  <si>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</si>
  <si>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</si>
  <si>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</si>
  <si>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</si>
  <si>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</si>
  <si>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</si>
  <si>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</si>
  <si>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</si>
  <si>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</si>
  <si>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</si>
  <si>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</si>
  <si>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</si>
  <si>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</si>
  <si>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</si>
  <si>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</si>
  <si>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</si>
  <si>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</si>
  <si>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</si>
  <si>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</si>
  <si>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</si>
  <si>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</si>
  <si>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</si>
  <si>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</si>
  <si>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</si>
  <si>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</si>
  <si>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</si>
  <si>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</si>
  <si>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</si>
  <si>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</si>
  <si>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</si>
  <si>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</si>
  <si>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</si>
  <si>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</si>
  <si>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</si>
  <si>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</si>
  <si>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</si>
  <si>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</si>
  <si>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</si>
  <si>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</si>
  <si>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</si>
  <si>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</si>
  <si>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</si>
  <si>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</si>
  <si>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</si>
  <si>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</si>
  <si>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</si>
  <si>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</si>
  <si>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</si>
  <si>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</si>
  <si>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</si>
  <si>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</si>
  <si>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</si>
  <si>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</si>
  <si>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</si>
  <si>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</si>
  <si>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</si>
  <si>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</si>
  <si>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</si>
  <si>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</si>
  <si>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</si>
  <si>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</si>
  <si>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</si>
  <si>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</si>
  <si>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</si>
  <si>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</si>
  <si>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</si>
  <si>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</si>
  <si>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</si>
  <si>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</si>
  <si>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</si>
  <si>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</si>
  <si>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</si>
  <si>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</si>
  <si>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</si>
  <si>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</si>
  <si>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</si>
  <si>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</si>
  <si>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</si>
  <si>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</si>
  <si>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</si>
  <si>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</si>
  <si>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</si>
  <si>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</si>
  <si>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</si>
  <si>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</si>
  <si>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</si>
  <si>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</si>
  <si>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</si>
  <si>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</si>
  <si>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</si>
  <si>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</si>
  <si>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</si>
  <si>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</si>
  <si>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</si>
  <si>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</si>
  <si>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</si>
  <si>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</si>
  <si>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</si>
  <si>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</si>
  <si>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</si>
  <si>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</si>
  <si>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</si>
  <si>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</si>
  <si>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</si>
  <si>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</si>
  <si>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</si>
  <si>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</si>
  <si>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</si>
  <si>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</si>
  <si>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</si>
  <si>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</si>
  <si>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</si>
  <si>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</si>
  <si>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</si>
  <si>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</si>
  <si>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</si>
  <si>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</si>
  <si>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</si>
  <si>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</si>
  <si>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</si>
  <si>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</si>
  <si>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</si>
  <si>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</si>
  <si>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</si>
  <si>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</si>
  <si>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</si>
  <si>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</si>
  <si>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</si>
  <si>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</si>
  <si>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</si>
  <si>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</si>
  <si>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</si>
  <si>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</si>
  <si>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</si>
  <si>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</si>
  <si>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</si>
  <si>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</si>
  <si>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</si>
  <si>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</si>
  <si>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</si>
  <si>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</si>
  <si>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</si>
  <si>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</si>
  <si>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</si>
  <si>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</si>
  <si>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</si>
  <si>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</si>
  <si>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</si>
  <si>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</si>
  <si>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</si>
  <si>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</si>
  <si>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</si>
  <si>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</si>
  <si>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</si>
  <si>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</si>
  <si>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</si>
  <si>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</si>
  <si>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</si>
  <si>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</si>
  <si>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</si>
  <si>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</si>
  <si>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</si>
  <si>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</si>
  <si>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</si>
  <si>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</si>
  <si>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</si>
  <si>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</si>
  <si>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</si>
  <si>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</si>
  <si>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</si>
  <si>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</si>
  <si>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</si>
  <si>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</si>
  <si>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</si>
  <si>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</si>
  <si>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</si>
  <si>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</si>
  <si>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</si>
  <si>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</si>
  <si>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</si>
  <si>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</si>
  <si>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</si>
  <si>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</si>
  <si>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</si>
  <si>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</si>
  <si>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</si>
  <si>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</si>
  <si>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</si>
  <si>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</si>
  <si>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</si>
  <si>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</si>
  <si>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</si>
  <si>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</si>
  <si>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</si>
  <si>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</si>
  <si>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</si>
  <si>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</si>
  <si>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</si>
  <si>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</si>
  <si>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</si>
  <si>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</si>
  <si>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</si>
  <si>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</si>
  <si>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</si>
  <si>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</si>
  <si>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</si>
  <si>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</si>
  <si>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</si>
  <si>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</si>
  <si>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</si>
  <si>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</si>
  <si>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</si>
  <si>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</si>
  <si>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</si>
  <si>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</si>
  <si>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</si>
  <si>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</si>
  <si>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</si>
  <si>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</si>
  <si>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</si>
  <si>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</si>
  <si>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</si>
  <si>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</si>
  <si>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</si>
  <si>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</si>
  <si>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</si>
  <si>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</si>
  <si>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</si>
  <si>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</si>
  <si>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</si>
  <si>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</si>
  <si>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</si>
  <si>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</si>
  <si>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</si>
  <si>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</si>
  <si>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</si>
  <si>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</si>
  <si>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</si>
  <si>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</si>
  <si>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</si>
  <si>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</si>
  <si>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</si>
  <si>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</si>
  <si>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</si>
  <si>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</si>
  <si>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</si>
  <si>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</si>
  <si>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</si>
  <si>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</si>
  <si>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</si>
  <si>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</si>
  <si>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</si>
  <si>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</si>
  <si>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</si>
  <si>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</si>
  <si>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</si>
  <si>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</si>
  <si>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</si>
  <si>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</si>
  <si>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</si>
  <si>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</si>
  <si>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</si>
  <si>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</si>
  <si>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</si>
  <si>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</si>
  <si>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</si>
  <si>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</si>
  <si>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</si>
  <si>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</si>
  <si>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</si>
  <si>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</si>
  <si>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</si>
  <si>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</si>
  <si>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</si>
  <si>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</si>
  <si>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</si>
  <si>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</si>
  <si>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</si>
  <si>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</si>
  <si>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</si>
  <si>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</si>
  <si>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</si>
  <si>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</si>
  <si>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</si>
  <si>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</si>
  <si>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</si>
  <si>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</si>
  <si>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</si>
  <si>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</si>
  <si>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</si>
  <si>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</si>
  <si>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</si>
  <si>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</si>
  <si>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</si>
  <si>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</si>
  <si>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</si>
  <si>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</si>
  <si>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</si>
  <si>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</si>
  <si>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</si>
  <si>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</si>
  <si>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</si>
  <si>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</si>
  <si>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</si>
  <si>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</si>
  <si>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</si>
  <si>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</si>
  <si>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</si>
  <si>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</si>
  <si>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</si>
  <si>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</si>
  <si>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</si>
  <si>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</si>
  <si>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</si>
  <si>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</si>
  <si>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</si>
  <si>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</si>
  <si>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</si>
  <si>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</si>
  <si>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</si>
  <si>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</si>
  <si>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</si>
  <si>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</si>
  <si>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</si>
  <si>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</si>
  <si>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</si>
  <si>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</si>
  <si>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</si>
  <si>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</si>
  <si>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</si>
  <si>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</si>
  <si>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</si>
  <si>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</si>
  <si>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</si>
  <si>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</si>
  <si>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</si>
  <si>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</si>
  <si>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</si>
  <si>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</si>
  <si>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</si>
  <si>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</si>
  <si>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</si>
  <si>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</si>
  <si>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</si>
  <si>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</si>
  <si>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</si>
  <si>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</si>
  <si>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</si>
  <si>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</si>
  <si>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</si>
  <si>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</si>
  <si>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</si>
  <si>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</si>
  <si>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</si>
  <si>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</si>
  <si>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</si>
  <si>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</si>
  <si>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</si>
  <si>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</si>
  <si>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</si>
  <si>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</si>
  <si>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</si>
  <si>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</si>
  <si>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</si>
  <si>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</si>
  <si>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</si>
  <si>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</si>
  <si>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</si>
  <si>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</si>
  <si>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</si>
  <si>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</si>
  <si>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</si>
  <si>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</si>
  <si>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</si>
  <si>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</si>
  <si>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</si>
  <si>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</si>
  <si>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</si>
  <si>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</si>
  <si>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</si>
  <si>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</si>
  <si>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</si>
  <si>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</si>
  <si>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</si>
  <si>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</si>
  <si>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</si>
  <si>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</si>
  <si>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</si>
  <si>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</si>
  <si>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</si>
  <si>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</si>
  <si>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</si>
  <si>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</si>
  <si>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</si>
  <si>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</si>
  <si>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</si>
  <si>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</si>
  <si>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</si>
  <si>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</si>
  <si>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</si>
  <si>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</si>
  <si>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</si>
  <si>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</si>
  <si>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</si>
  <si>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</si>
  <si>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</si>
  <si>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</si>
  <si>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</si>
  <si>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</si>
  <si>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</si>
  <si>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</si>
  <si>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</si>
  <si>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</si>
  <si>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</si>
  <si>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</si>
  <si>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</si>
  <si>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</si>
  <si>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</si>
  <si>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</si>
  <si>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</si>
  <si>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</si>
  <si>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</si>
  <si>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</si>
  <si>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</si>
  <si>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</si>
  <si>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</si>
  <si>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</si>
  <si>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</si>
  <si>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</si>
  <si>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</si>
  <si>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</si>
  <si>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</si>
  <si>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</si>
  <si>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</si>
  <si>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</si>
  <si>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</si>
  <si>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</si>
  <si>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</si>
  <si>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</si>
  <si>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</si>
  <si>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</si>
  <si>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</si>
  <si>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</si>
  <si>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</si>
  <si>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</si>
  <si>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</si>
  <si>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</si>
  <si>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</si>
  <si>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</si>
  <si>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</si>
  <si>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</si>
  <si>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</si>
  <si>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</si>
  <si>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</si>
  <si>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</si>
  <si>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</si>
  <si>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</si>
  <si>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</si>
  <si>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</si>
  <si>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</si>
  <si>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</si>
  <si>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</si>
  <si>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</si>
  <si>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</si>
  <si>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</si>
  <si>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</si>
  <si>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</si>
  <si>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</si>
  <si>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</si>
  <si>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</si>
  <si>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</si>
  <si>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</si>
  <si>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</si>
  <si>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</si>
  <si>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</si>
  <si>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</si>
  <si>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</si>
  <si>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</si>
  <si>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</si>
  <si>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</si>
  <si>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</si>
  <si>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</si>
  <si>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</si>
  <si>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</si>
  <si>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</si>
  <si>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</si>
  <si>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</si>
  <si>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</si>
  <si>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</si>
  <si>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</si>
  <si>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</si>
  <si>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</si>
  <si>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</si>
  <si>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</si>
  <si>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</si>
  <si>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</si>
  <si>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</si>
  <si>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</si>
  <si>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</si>
  <si>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</si>
  <si>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</si>
  <si>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</si>
  <si>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</si>
  <si>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</si>
  <si>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</si>
  <si>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</si>
  <si>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</si>
  <si>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</si>
  <si>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</si>
  <si>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</si>
  <si>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</si>
  <si>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</si>
  <si>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</si>
  <si>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</si>
  <si>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</si>
  <si>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</si>
  <si>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</si>
  <si>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</si>
  <si>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</si>
  <si>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</si>
  <si>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</si>
  <si>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</si>
  <si>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</si>
  <si>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</si>
  <si>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</si>
  <si>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</si>
  <si>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</si>
  <si>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</si>
  <si>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</si>
  <si>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</si>
  <si>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</si>
  <si>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</si>
  <si>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</si>
  <si>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</si>
  <si>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</si>
  <si>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</si>
  <si>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</si>
  <si>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</si>
  <si>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</si>
  <si>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</si>
  <si>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</si>
  <si>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</si>
  <si>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</si>
  <si>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</si>
  <si>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</si>
  <si>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</si>
  <si>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</si>
  <si>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</si>
  <si>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</si>
  <si>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</si>
  <si>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</si>
  <si>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</si>
  <si>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</si>
  <si>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</si>
  <si>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</si>
  <si>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</si>
  <si>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</si>
  <si>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</si>
  <si>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</si>
  <si>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</si>
  <si>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</si>
  <si>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</si>
  <si>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</si>
  <si>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</si>
  <si>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</si>
  <si>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</si>
  <si>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</si>
  <si>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</si>
  <si>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</si>
  <si>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</si>
  <si>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</si>
  <si>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</si>
  <si>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</si>
  <si>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</si>
  <si>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</si>
  <si>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</si>
  <si>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</si>
  <si>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</si>
  <si>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</si>
  <si>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</si>
  <si>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</si>
  <si>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</si>
  <si>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</si>
  <si>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</si>
  <si>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</si>
  <si>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</si>
  <si>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</si>
  <si>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</si>
  <si>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</si>
  <si>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</si>
  <si>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</si>
  <si>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</si>
  <si>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</si>
  <si>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</si>
  <si>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</si>
  <si>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</si>
  <si>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</si>
  <si>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</si>
  <si>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</si>
  <si>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</si>
  <si>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</si>
  <si>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</si>
  <si>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</si>
  <si>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</si>
  <si>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</si>
  <si>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</si>
  <si>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</si>
  <si>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</si>
  <si>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</si>
  <si>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</si>
  <si>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</si>
  <si>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</si>
  <si>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</si>
  <si>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</si>
  <si>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</si>
  <si>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</si>
  <si>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</si>
  <si>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</si>
  <si>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</si>
  <si>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</si>
  <si>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</si>
  <si>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</si>
  <si>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</si>
  <si>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</si>
  <si>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</si>
  <si>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</si>
  <si>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</si>
  <si>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</si>
  <si>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</si>
  <si>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</si>
  <si>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</si>
  <si>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</si>
  <si>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</si>
  <si>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</si>
  <si>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</si>
  <si>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</si>
  <si>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</si>
  <si>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</si>
  <si>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</si>
  <si>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</si>
  <si>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</si>
  <si>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</si>
  <si>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</si>
  <si>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</si>
  <si>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</si>
  <si>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</si>
  <si>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</si>
  <si>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</si>
  <si>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</si>
  <si>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</si>
  <si>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</si>
  <si>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</si>
  <si>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</si>
  <si>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</si>
  <si>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</si>
  <si>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</si>
  <si>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</si>
  <si>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</si>
  <si>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</si>
  <si>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</si>
  <si>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</si>
  <si>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</si>
  <si>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</si>
  <si>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</si>
  <si>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</si>
  <si>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</si>
  <si>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</si>
  <si>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</si>
  <si>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</si>
  <si>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</si>
  <si>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</si>
  <si>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</si>
  <si>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</si>
  <si>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</si>
  <si>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</si>
  <si>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</si>
  <si>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</si>
  <si>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</si>
  <si>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</si>
  <si>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</si>
  <si>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</si>
  <si>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</si>
  <si>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</si>
  <si>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</si>
  <si>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</si>
  <si>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</si>
  <si>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</si>
  <si>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</si>
  <si>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</si>
  <si>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</si>
  <si>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</si>
  <si>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</si>
  <si>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</si>
  <si>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</si>
  <si>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</si>
  <si>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</si>
  <si>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</si>
  <si>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</si>
  <si>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</si>
  <si>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</si>
  <si>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</si>
  <si>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</si>
  <si>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</si>
  <si>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</si>
  <si>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</si>
  <si>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</si>
  <si>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</si>
  <si>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</si>
  <si>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</si>
  <si>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</si>
  <si>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</si>
  <si>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</si>
  <si>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</si>
  <si>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</si>
  <si>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</si>
  <si>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</si>
  <si>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</si>
  <si>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</si>
  <si>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</si>
  <si>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</si>
  <si>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</si>
  <si>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</si>
  <si>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</si>
  <si>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</si>
  <si>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</si>
  <si>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</si>
  <si>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</si>
  <si>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</si>
  <si>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</si>
  <si>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</si>
  <si>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</si>
  <si>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</si>
  <si>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</si>
  <si>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</si>
  <si>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</si>
  <si>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</si>
  <si>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</si>
  <si>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</si>
  <si>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</si>
  <si>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</si>
  <si>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</si>
  <si>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</si>
  <si>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</si>
  <si>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</si>
  <si>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</si>
  <si>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</si>
  <si>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</si>
  <si>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</si>
  <si>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</si>
  <si>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</si>
  <si>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</si>
  <si>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</si>
  <si>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</si>
  <si>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</si>
  <si>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</si>
  <si>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</si>
  <si>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</si>
  <si>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</si>
  <si>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</si>
  <si>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</si>
  <si>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</si>
  <si>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</si>
  <si>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</si>
  <si>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</si>
  <si>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</si>
  <si>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</si>
  <si>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</si>
  <si>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</si>
  <si>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</si>
  <si>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</si>
  <si>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</si>
  <si>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</si>
  <si>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</si>
  <si>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</si>
  <si>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</si>
  <si>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</si>
  <si>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</si>
  <si>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</si>
  <si>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</si>
  <si>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</si>
  <si>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</si>
  <si>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</si>
  <si>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</si>
  <si>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</si>
  <si>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</si>
  <si>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</si>
  <si>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</si>
  <si>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</si>
  <si>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</si>
  <si>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</si>
  <si>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</si>
  <si>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</si>
  <si>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</si>
  <si>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</si>
  <si>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</si>
  <si>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</si>
  <si>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</si>
  <si>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</si>
  <si>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</si>
  <si>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</si>
  <si>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</si>
  <si>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</si>
  <si>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</si>
  <si>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</si>
  <si>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</si>
  <si>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</si>
  <si>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</si>
  <si>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</si>
  <si>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</si>
  <si>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</si>
  <si>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</si>
  <si>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</si>
  <si>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</si>
  <si>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</si>
  <si>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</si>
  <si>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</si>
  <si>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</si>
  <si>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</si>
  <si>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</si>
  <si>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</si>
  <si>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</si>
  <si>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</si>
  <si>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</si>
  <si>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</si>
  <si>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</si>
  <si>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</si>
  <si>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</si>
  <si>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</si>
  <si>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</si>
  <si>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</si>
  <si>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</si>
  <si>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</si>
  <si>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</si>
  <si>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</si>
  <si>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</si>
  <si>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</si>
  <si>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</si>
  <si>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</si>
  <si>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</si>
  <si>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</si>
  <si>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</si>
  <si>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</si>
  <si>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</si>
  <si>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</si>
  <si>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</si>
  <si>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</si>
  <si>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</si>
  <si>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</si>
  <si>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</si>
  <si>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</si>
  <si>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</si>
  <si>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</si>
  <si>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</si>
  <si>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</si>
  <si>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</si>
  <si>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</si>
  <si>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</si>
  <si>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</si>
  <si>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</si>
  <si>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</si>
  <si>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</si>
  <si>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</si>
  <si>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</si>
  <si>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</si>
  <si>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</si>
  <si>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</si>
  <si>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</si>
  <si>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</si>
  <si>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</si>
  <si>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</si>
  <si>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</si>
  <si>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</si>
  <si>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</si>
  <si>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</si>
  <si>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</si>
  <si>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</si>
  <si>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</si>
  <si>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</si>
  <si>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</si>
  <si>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</si>
  <si>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</si>
  <si>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</si>
  <si>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</si>
  <si>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</si>
  <si>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</si>
  <si>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</si>
  <si>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</si>
  <si>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</si>
  <si>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</si>
  <si>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</si>
  <si>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</si>
  <si>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</si>
  <si>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</si>
  <si>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</si>
  <si>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</si>
  <si>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</si>
  <si>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</si>
  <si>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</si>
  <si>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</si>
  <si>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</si>
  <si>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</si>
  <si>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</si>
  <si>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</si>
  <si>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</si>
  <si>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</si>
  <si>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</si>
  <si>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</si>
  <si>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</si>
  <si>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</si>
  <si>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</si>
  <si>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</si>
  <si>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</si>
  <si>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</si>
  <si>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</si>
  <si>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</si>
  <si>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</si>
  <si>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</si>
  <si>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</si>
  <si>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</si>
  <si>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</si>
  <si>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</si>
  <si>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</si>
  <si>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</si>
  <si>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</si>
  <si>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</si>
  <si>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</si>
  <si>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</si>
  <si>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</si>
  <si>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</si>
  <si>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</si>
  <si>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</si>
  <si>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</si>
  <si>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</si>
  <si>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</si>
  <si>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</si>
  <si>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</si>
  <si>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</si>
  <si>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</si>
  <si>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</si>
  <si>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</si>
  <si>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</si>
  <si>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</si>
  <si>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</si>
  <si>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</si>
  <si>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</si>
  <si>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</si>
  <si>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</si>
  <si>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</si>
  <si>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</si>
  <si>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</si>
  <si>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</si>
  <si>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</si>
  <si>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</si>
  <si>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</si>
  <si>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</si>
  <si>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</si>
  <si>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</si>
  <si>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</si>
  <si>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</si>
  <si>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</si>
  <si>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</si>
  <si>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</si>
  <si>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</si>
  <si>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</si>
  <si>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</si>
  <si>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</si>
  <si>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</si>
  <si>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</si>
  <si>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</si>
  <si>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</si>
  <si>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</si>
  <si>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</si>
  <si>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</si>
  <si>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</si>
  <si>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</si>
  <si>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</si>
  <si>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</si>
  <si>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</si>
  <si>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</si>
  <si>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</si>
  <si>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</si>
  <si>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</si>
  <si>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</si>
  <si>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</si>
  <si>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</si>
  <si>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</si>
  <si>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</si>
  <si>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</si>
  <si>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</si>
  <si>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</si>
  <si>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</si>
  <si>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</si>
  <si>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</si>
  <si>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</si>
  <si>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</si>
  <si>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</si>
  <si>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</si>
  <si>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</si>
  <si>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</si>
  <si>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</si>
  <si>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</si>
  <si>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</si>
  <si>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</si>
  <si>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</si>
  <si>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</si>
  <si>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</si>
  <si>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</si>
  <si>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</si>
  <si>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</si>
  <si>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</si>
  <si>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</si>
  <si>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</si>
  <si>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</si>
  <si>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</si>
  <si>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</si>
  <si>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</si>
  <si>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</si>
  <si>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</si>
  <si>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</si>
  <si>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</si>
  <si>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</si>
  <si>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</si>
  <si>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</si>
  <si>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</si>
  <si>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</si>
  <si>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</si>
  <si>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</si>
  <si>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</si>
  <si>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</si>
  <si>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</si>
  <si>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</si>
  <si>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</si>
  <si>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</si>
  <si>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</si>
  <si>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</si>
  <si>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</si>
  <si>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</si>
  <si>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</si>
  <si>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</si>
  <si>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</si>
  <si>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</si>
  <si>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</si>
  <si>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</si>
  <si>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</si>
  <si>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</si>
  <si>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</si>
  <si>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</si>
  <si>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</si>
  <si>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</si>
  <si>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</si>
  <si>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</si>
  <si>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</si>
  <si>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</si>
  <si>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</si>
  <si>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</si>
  <si>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</si>
  <si>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</si>
  <si>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</si>
  <si>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</si>
  <si>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</si>
  <si>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</si>
  <si>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</si>
  <si>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</si>
  <si>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</si>
  <si>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</si>
  <si>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</si>
  <si>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</si>
  <si>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</si>
  <si>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</si>
  <si>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</si>
  <si>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</si>
  <si>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</si>
  <si>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</si>
  <si>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</si>
  <si>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</si>
  <si>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</si>
  <si>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</si>
  <si>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</si>
  <si>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</si>
  <si>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</si>
  <si>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</si>
  <si>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</si>
  <si>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</si>
  <si>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</si>
  <si>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</si>
  <si>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</si>
  <si>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</si>
  <si>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</si>
  <si>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</si>
  <si>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</si>
  <si>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</si>
  <si>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</si>
  <si>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</si>
  <si>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</si>
  <si>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</si>
  <si>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</si>
  <si>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</si>
  <si>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</si>
  <si>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</si>
  <si>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</si>
  <si>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</si>
  <si>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</si>
  <si>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</si>
  <si>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</si>
  <si>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</si>
  <si>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</si>
  <si>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</si>
  <si>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</si>
  <si>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</si>
  <si>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</si>
  <si>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</si>
  <si>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</si>
  <si>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</si>
  <si>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</si>
  <si>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</si>
  <si>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</si>
  <si>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</si>
  <si>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</si>
  <si>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</si>
  <si>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</si>
  <si>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</si>
  <si>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</si>
  <si>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</si>
  <si>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</si>
  <si>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</si>
  <si>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</si>
  <si>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</si>
  <si>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</si>
  <si>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</si>
  <si>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</si>
  <si>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</si>
  <si>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</si>
  <si>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</si>
  <si>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</si>
  <si>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</si>
  <si>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</si>
  <si>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</si>
  <si>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</si>
  <si>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</si>
  <si>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</si>
  <si>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</si>
  <si>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</si>
  <si>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</si>
  <si>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</si>
  <si>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</si>
  <si>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</si>
  <si>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</si>
  <si>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</si>
  <si>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</si>
  <si>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</si>
  <si>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</si>
  <si>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</si>
  <si>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</si>
  <si>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</si>
  <si>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</si>
  <si>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</si>
  <si>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</si>
  <si>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</si>
  <si>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</si>
  <si>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</si>
  <si>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</si>
  <si>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</si>
  <si>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</si>
  <si>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</si>
  <si>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</si>
  <si>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</si>
  <si>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</si>
  <si>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</si>
  <si>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</si>
  <si>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</si>
  <si>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</si>
  <si>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</si>
  <si>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</si>
  <si>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</si>
  <si>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</si>
  <si>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</si>
  <si>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</si>
  <si>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</si>
  <si>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</si>
  <si>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</si>
  <si>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</si>
  <si>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</si>
  <si>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</si>
  <si>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</si>
  <si>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</si>
  <si>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</si>
  <si>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</si>
  <si>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</si>
  <si>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</si>
  <si>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</si>
  <si>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</si>
  <si>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</si>
  <si>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</si>
  <si>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</si>
  <si>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</si>
  <si>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</si>
  <si>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</si>
  <si>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</si>
  <si>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</si>
  <si>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</si>
  <si>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</si>
  <si>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</si>
  <si>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</si>
  <si>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</si>
  <si>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</si>
  <si>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</si>
  <si>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</si>
  <si>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</si>
  <si>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</si>
  <si>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</si>
  <si>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</si>
  <si>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</si>
  <si>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</si>
  <si>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</si>
  <si>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</si>
  <si>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</si>
  <si>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</si>
  <si>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</si>
  <si>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</si>
  <si>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</si>
  <si>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</si>
  <si>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</si>
  <si>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</si>
  <si>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</si>
  <si>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</si>
  <si>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</si>
  <si>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</si>
  <si>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</si>
  <si>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</si>
  <si>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</si>
  <si>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</si>
  <si>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</si>
  <si>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</si>
  <si>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</si>
  <si>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</si>
  <si>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</si>
  <si>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</si>
  <si>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</si>
  <si>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</si>
  <si>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</si>
  <si>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</si>
  <si>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</si>
  <si>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</si>
  <si>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</si>
  <si>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</si>
  <si>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</si>
  <si>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</si>
  <si>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</si>
  <si>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</si>
  <si>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</si>
  <si>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</si>
  <si>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</si>
  <si>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</si>
  <si>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</si>
  <si>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</si>
  <si>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</si>
  <si>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</si>
  <si>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</si>
  <si>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</si>
  <si>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</si>
  <si>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</si>
  <si>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</si>
  <si>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</si>
  <si>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</si>
  <si>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</si>
  <si>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</si>
  <si>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</si>
  <si>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</si>
  <si>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</si>
  <si>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</si>
  <si>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</si>
  <si>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</si>
  <si>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</si>
  <si>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</si>
  <si>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</si>
  <si>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</si>
  <si>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</si>
  <si>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</si>
  <si>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</si>
  <si>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</si>
  <si>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</si>
  <si>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</si>
  <si>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</si>
  <si>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</si>
  <si>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</si>
  <si>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</si>
  <si>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</si>
  <si>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</si>
  <si>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</si>
  <si>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</si>
  <si>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</si>
  <si>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</si>
  <si>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</si>
  <si>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</si>
  <si>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</si>
  <si>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</si>
  <si>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</si>
  <si>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</si>
  <si>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</si>
  <si>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</si>
  <si>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</si>
  <si>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</si>
  <si>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</si>
  <si>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</si>
  <si>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</si>
  <si>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</si>
  <si>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</si>
  <si>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</si>
  <si>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</si>
  <si>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</si>
  <si>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</si>
  <si>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</si>
  <si>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</si>
  <si>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</si>
  <si>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</si>
  <si>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</si>
  <si>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</si>
  <si>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</si>
  <si>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</si>
  <si>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</si>
  <si>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</si>
  <si>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</si>
  <si>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</si>
  <si>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</si>
  <si>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</si>
  <si>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</si>
  <si>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</si>
  <si>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</si>
  <si>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</si>
  <si>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</si>
  <si>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</si>
  <si>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</si>
  <si>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</si>
  <si>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</si>
  <si>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</si>
  <si>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</si>
  <si>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</si>
  <si>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</si>
  <si>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</si>
  <si>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</si>
  <si>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</si>
  <si>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</si>
  <si>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</si>
  <si>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</si>
  <si>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</si>
  <si>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</si>
  <si>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</si>
  <si>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</si>
  <si>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</si>
  <si>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</si>
  <si>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</si>
  <si>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</si>
  <si>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</si>
  <si>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</si>
  <si>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</si>
  <si>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</si>
  <si>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</si>
  <si>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</si>
  <si>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</si>
  <si>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</si>
  <si>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</si>
  <si>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</si>
  <si>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</si>
  <si>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</si>
  <si>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</si>
  <si>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</si>
  <si>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</si>
  <si>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</si>
  <si>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</si>
  <si>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</si>
  <si>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</si>
  <si>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</si>
  <si>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</si>
  <si>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</si>
  <si>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</si>
  <si>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</si>
  <si>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</si>
  <si>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</si>
  <si>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</si>
  <si>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</si>
  <si>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</si>
  <si>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</si>
  <si>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</si>
  <si>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</si>
  <si>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</si>
  <si>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</si>
  <si>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</si>
  <si>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</si>
  <si>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</si>
  <si>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</si>
  <si>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</si>
  <si>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</si>
  <si>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</si>
  <si>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</si>
  <si>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</si>
  <si>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</si>
  <si>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</si>
  <si>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</si>
  <si>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</si>
  <si>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</si>
  <si>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</si>
  <si>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</si>
  <si>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</si>
  <si>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</si>
  <si>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</si>
  <si>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</si>
  <si>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</si>
  <si>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</si>
  <si>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</si>
  <si>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</si>
  <si>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</si>
  <si>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</si>
  <si>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</si>
  <si>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</si>
  <si>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</si>
  <si>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</si>
  <si>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</si>
  <si>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</si>
  <si>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</si>
  <si>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</si>
  <si>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</si>
  <si>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</si>
  <si>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</si>
  <si>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</si>
  <si>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</si>
  <si>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</si>
  <si>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</si>
  <si>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</si>
  <si>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</si>
  <si>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</si>
  <si>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</si>
  <si>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</si>
  <si>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</si>
  <si>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</si>
  <si>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</si>
  <si>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</si>
  <si>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</si>
  <si>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</si>
  <si>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</si>
  <si>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</si>
  <si>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</si>
  <si>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</si>
  <si>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</si>
  <si>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</si>
  <si>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</si>
  <si>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</si>
  <si>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</si>
  <si>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</si>
  <si>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</si>
  <si>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</si>
  <si>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</si>
  <si>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</si>
  <si>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</si>
  <si>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</si>
  <si>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</si>
  <si>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</si>
  <si>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</si>
  <si>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</si>
  <si>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</si>
  <si>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</si>
  <si>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</si>
  <si>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</si>
  <si>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</si>
  <si>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</si>
  <si>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</si>
  <si>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</si>
  <si>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</si>
  <si>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</si>
  <si>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</si>
  <si>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</si>
  <si>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</si>
  <si>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</si>
  <si>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</si>
  <si>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</si>
  <si>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</si>
  <si>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</si>
  <si>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</si>
  <si>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</si>
  <si>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</si>
  <si>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</si>
  <si>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</si>
  <si>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</si>
  <si>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</si>
  <si>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</si>
  <si>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</si>
  <si>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</si>
  <si>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</si>
  <si>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</si>
  <si>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</si>
  <si>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</si>
  <si>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</si>
  <si>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</si>
  <si>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</si>
  <si>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</si>
  <si>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</si>
  <si>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</si>
  <si>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</si>
  <si>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</si>
  <si>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</si>
  <si>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</si>
  <si>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</si>
  <si>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</si>
  <si>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</si>
  <si>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</si>
  <si>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</si>
  <si>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</si>
  <si>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</si>
  <si>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</si>
  <si>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</si>
  <si>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</si>
  <si>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</si>
  <si>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</si>
  <si>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</si>
  <si>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</si>
  <si>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</si>
  <si>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</si>
  <si>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</si>
  <si>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</si>
  <si>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</si>
  <si>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</si>
  <si>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</si>
  <si>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</si>
  <si>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</si>
  <si>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</si>
  <si>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</si>
  <si>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</si>
  <si>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</si>
  <si>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</si>
  <si>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</si>
  <si>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</si>
  <si>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</si>
  <si>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</si>
  <si>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</si>
  <si>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</si>
  <si>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</si>
  <si>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</si>
  <si>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</si>
  <si>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</si>
  <si>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</si>
  <si>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</si>
  <si>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</si>
  <si>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</si>
  <si>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</si>
  <si>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</si>
  <si>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</si>
  <si>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</si>
  <si>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</si>
  <si>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</si>
  <si>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</si>
  <si>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</si>
  <si>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</si>
  <si>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</si>
  <si>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</si>
  <si>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</si>
  <si>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</si>
  <si>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</si>
  <si>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</si>
  <si>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</si>
  <si>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</si>
  <si>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</si>
  <si>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</si>
  <si>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</si>
  <si>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</si>
  <si>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</si>
  <si>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</si>
  <si>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</si>
  <si>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</si>
  <si>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</si>
  <si>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</si>
  <si>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</si>
  <si>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</si>
  <si>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</si>
  <si>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</si>
  <si>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</si>
  <si>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</si>
  <si>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</si>
  <si>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</si>
  <si>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</si>
  <si>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</si>
  <si>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</si>
  <si>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</si>
  <si>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</si>
  <si>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</si>
  <si>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</si>
  <si>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</si>
  <si>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</si>
  <si>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</si>
  <si>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</si>
  <si>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</si>
  <si>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</si>
  <si>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</si>
  <si>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</si>
  <si>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</si>
  <si>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</si>
  <si>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</si>
  <si>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</si>
  <si>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</si>
  <si>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</si>
  <si>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</si>
  <si>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</si>
  <si>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</si>
  <si>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</si>
  <si>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</si>
  <si>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</si>
  <si>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</si>
  <si>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</si>
  <si>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</si>
  <si>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</si>
  <si>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</si>
  <si>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</si>
  <si>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</si>
  <si>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</si>
  <si>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</si>
  <si>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</si>
  <si>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</si>
  <si>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</si>
  <si>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</si>
  <si>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</si>
  <si>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</si>
  <si>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</si>
  <si>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</si>
  <si>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</si>
  <si>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</si>
  <si>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</si>
  <si>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</si>
  <si>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</si>
  <si>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</si>
  <si>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</si>
  <si>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</si>
  <si>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</si>
  <si>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</si>
  <si>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</si>
  <si>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</si>
  <si>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</si>
  <si>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</si>
  <si>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</si>
  <si>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</si>
  <si>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</si>
  <si>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</si>
  <si>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</si>
  <si>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</si>
  <si>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</si>
  <si>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</si>
  <si>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</si>
  <si>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</si>
  <si>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</si>
  <si>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</si>
  <si>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</si>
  <si>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</si>
  <si>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</si>
  <si>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</si>
  <si>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</si>
  <si>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</si>
  <si>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</si>
  <si>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</si>
  <si>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</si>
  <si>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</si>
  <si>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</si>
  <si>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</si>
  <si>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</si>
  <si>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</si>
  <si>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</si>
  <si>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</si>
  <si>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</si>
  <si>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</si>
  <si>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</si>
  <si>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</si>
  <si>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</si>
  <si>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</si>
  <si>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</si>
  <si>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</si>
  <si>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</si>
  <si>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</si>
  <si>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</si>
  <si>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</si>
  <si>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</si>
  <si>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</si>
  <si>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</si>
  <si>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</si>
  <si>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</si>
  <si>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</si>
  <si>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</si>
  <si>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</si>
  <si>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</si>
  <si>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</si>
  <si>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</si>
  <si>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</si>
  <si>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</si>
  <si>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</si>
  <si>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</si>
  <si>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</si>
  <si>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</si>
  <si>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</si>
  <si>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</si>
  <si>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</si>
  <si>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</si>
  <si>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</si>
  <si>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</si>
  <si>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</si>
  <si>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</si>
  <si>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</si>
  <si>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</si>
  <si>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</si>
  <si>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</si>
  <si>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</si>
  <si>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</si>
  <si>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</si>
  <si>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</si>
  <si>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</si>
  <si>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</si>
  <si>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</si>
  <si>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</si>
  <si>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</si>
  <si>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</si>
  <si>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</si>
  <si>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</si>
  <si>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</si>
  <si>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</si>
  <si>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</si>
  <si>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</si>
  <si>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</si>
  <si>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</si>
  <si>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</si>
  <si>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</si>
  <si>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</si>
  <si>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</si>
  <si>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</si>
  <si>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</si>
  <si>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</si>
  <si>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</si>
  <si>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</si>
  <si>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</si>
  <si>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</si>
  <si>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</si>
  <si>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</si>
  <si>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</si>
  <si>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</si>
  <si>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</si>
  <si>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</si>
  <si>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</si>
  <si>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</si>
  <si>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</si>
  <si>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</si>
  <si>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</si>
  <si>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</si>
  <si>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</si>
  <si>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</si>
  <si>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</si>
  <si>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</si>
  <si>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</si>
  <si>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</si>
  <si>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</si>
  <si>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</si>
  <si>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</si>
  <si>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</si>
  <si>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</si>
  <si>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</si>
  <si>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</si>
  <si>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</si>
  <si>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</si>
  <si>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</si>
  <si>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</si>
  <si>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</si>
  <si>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</si>
  <si>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</si>
  <si>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</si>
  <si>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</si>
  <si>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</si>
  <si>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</si>
  <si>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</si>
  <si>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</si>
  <si>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</si>
  <si>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</si>
  <si>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</si>
  <si>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</si>
  <si>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</si>
  <si>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</si>
  <si>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</si>
  <si>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</si>
  <si>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</si>
  <si>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</si>
  <si>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</si>
  <si>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</si>
  <si>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</si>
  <si>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</si>
  <si>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</si>
  <si>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</si>
  <si>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</si>
  <si>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</si>
  <si>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</si>
  <si>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</si>
  <si>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</si>
  <si>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</si>
  <si>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</si>
  <si>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</si>
  <si>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</si>
  <si>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</si>
  <si>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</si>
  <si>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</si>
  <si>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</si>
  <si>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</si>
  <si>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</si>
  <si>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</si>
  <si>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</si>
  <si>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</si>
  <si>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</si>
  <si>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</si>
  <si>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</si>
  <si>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</si>
  <si>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</si>
  <si>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</si>
  <si>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</si>
  <si>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</si>
  <si>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</si>
  <si>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</si>
  <si>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</si>
  <si>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</si>
  <si>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</si>
  <si>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</si>
  <si>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</si>
  <si>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</si>
  <si>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</si>
  <si>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</si>
  <si>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</si>
  <si>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</si>
  <si>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</si>
  <si>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</si>
  <si>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</si>
  <si>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</si>
  <si>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</si>
  <si>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</si>
  <si>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</si>
  <si>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</si>
  <si>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</si>
  <si>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</si>
  <si>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</si>
  <si>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</si>
  <si>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</si>
  <si>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</si>
  <si>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</si>
  <si>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</si>
  <si>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</si>
  <si>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</si>
  <si>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</si>
  <si>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</si>
  <si>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</si>
  <si>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</si>
  <si>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</si>
  <si>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</si>
  <si>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</si>
  <si>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</si>
  <si>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</si>
  <si>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</si>
  <si>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</si>
  <si>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</si>
  <si>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</si>
  <si>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</si>
  <si>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</si>
  <si>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</si>
  <si>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</si>
  <si>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</si>
  <si>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</si>
  <si>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</si>
  <si>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</si>
  <si>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</si>
  <si>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</si>
  <si>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</si>
  <si>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</si>
  <si>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</si>
  <si>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</si>
  <si>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</si>
  <si>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</si>
  <si>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</si>
  <si>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</si>
  <si>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</si>
  <si>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</si>
  <si>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</si>
  <si>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</si>
  <si>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</si>
  <si>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</si>
  <si>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</si>
  <si>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</si>
  <si>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</si>
  <si>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</si>
  <si>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</si>
  <si>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</si>
  <si>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</si>
  <si>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</si>
  <si>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</si>
  <si>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</si>
  <si>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</si>
  <si>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</si>
  <si>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</si>
  <si>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</si>
  <si>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</si>
  <si>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</si>
  <si>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</si>
  <si>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</si>
  <si>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</si>
  <si>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</si>
  <si>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</si>
  <si>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</si>
  <si>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</si>
  <si>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</si>
  <si>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</si>
  <si>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</si>
  <si>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</si>
  <si>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</si>
  <si>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</si>
  <si>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</si>
  <si>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</si>
  <si>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</si>
  <si>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</si>
  <si>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</si>
  <si>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</si>
  <si>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</si>
  <si>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</si>
  <si>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</si>
  <si>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</si>
  <si>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</si>
  <si>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</si>
  <si>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</si>
  <si>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</si>
  <si>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</si>
  <si>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</si>
  <si>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</si>
  <si>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</si>
  <si>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</si>
  <si>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</si>
  <si>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</si>
  <si>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</si>
  <si>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</si>
  <si>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</si>
  <si>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</si>
  <si>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</si>
  <si>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</si>
  <si>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</si>
  <si>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</si>
  <si>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</si>
  <si>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</si>
  <si>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</si>
  <si>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</si>
  <si>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</si>
  <si>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</si>
  <si>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</si>
  <si>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</si>
  <si>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</si>
  <si>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</si>
  <si>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</si>
  <si>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</si>
  <si>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</si>
  <si>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</si>
  <si>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</si>
  <si>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</si>
  <si>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</si>
  <si>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</si>
  <si>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</si>
  <si>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</si>
  <si>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</si>
  <si>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</si>
  <si>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</si>
  <si>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</si>
  <si>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</si>
  <si>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</si>
  <si>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</si>
  <si>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</si>
  <si>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</si>
  <si>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</si>
  <si>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</si>
  <si>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</si>
  <si>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</si>
  <si>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</si>
  <si>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</si>
  <si>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</si>
  <si>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</si>
  <si>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</si>
  <si>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</si>
  <si>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</si>
  <si>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</si>
  <si>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</si>
  <si>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</si>
  <si>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</si>
  <si>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</si>
  <si>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</si>
  <si>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</si>
  <si>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</si>
  <si>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</si>
  <si>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</si>
  <si>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</si>
  <si>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</si>
  <si>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</si>
  <si>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</si>
  <si>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</si>
  <si>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</si>
  <si>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</si>
  <si>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</si>
  <si>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</si>
  <si>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</si>
  <si>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</si>
  <si>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</si>
  <si>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</si>
  <si>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</si>
  <si>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</si>
  <si>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</si>
  <si>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</si>
  <si>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</si>
  <si>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</si>
  <si>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</si>
  <si>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</si>
  <si>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</si>
  <si>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</si>
  <si>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</si>
  <si>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</si>
  <si>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</si>
  <si>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</si>
  <si>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</si>
  <si>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</si>
  <si>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</si>
  <si>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</si>
  <si>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</si>
  <si>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</si>
  <si>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</si>
  <si>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</si>
  <si>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</si>
  <si>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</si>
  <si>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</si>
  <si>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</si>
  <si>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</si>
  <si>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</si>
  <si>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</si>
  <si>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</si>
  <si>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</si>
  <si>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</si>
  <si>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</si>
  <si>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</si>
  <si>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</si>
  <si>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</si>
  <si>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</si>
  <si>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</si>
  <si>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</si>
  <si>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</si>
  <si>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</si>
  <si>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</si>
  <si>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</si>
  <si>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</si>
  <si>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</si>
  <si>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</si>
  <si>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</si>
  <si>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</si>
  <si>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</si>
  <si>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</si>
  <si>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</si>
  <si>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</si>
  <si>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</si>
  <si>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</si>
  <si>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</si>
  <si>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</si>
  <si>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</si>
  <si>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</si>
  <si>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</si>
  <si>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</si>
  <si>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</si>
  <si>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</si>
  <si>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</si>
  <si>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</si>
  <si>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</si>
  <si>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</si>
  <si>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</si>
  <si>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</si>
  <si>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</si>
  <si>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</si>
  <si>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</si>
  <si>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</si>
  <si>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</si>
  <si>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</si>
  <si>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</si>
  <si>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</si>
  <si>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</si>
  <si>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</si>
  <si>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</si>
  <si>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</si>
  <si>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</si>
  <si>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</si>
  <si>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</si>
  <si>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</si>
  <si>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</si>
  <si>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</si>
  <si>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</si>
  <si>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</si>
  <si>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</si>
  <si>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</si>
  <si>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</si>
  <si>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</si>
  <si>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</si>
  <si>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</si>
  <si>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</si>
  <si>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</si>
  <si>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</si>
  <si>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</si>
  <si>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</si>
  <si>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</si>
  <si>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</si>
  <si>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</si>
  <si>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</si>
  <si>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</si>
  <si>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</si>
  <si>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</si>
  <si>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</si>
  <si>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</si>
  <si>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</si>
  <si>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</si>
  <si>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</si>
  <si>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</si>
  <si>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</si>
  <si>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</si>
  <si>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</si>
  <si>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</si>
  <si>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</si>
  <si>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</si>
  <si>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</si>
  <si>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</si>
  <si>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</si>
  <si>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</si>
  <si>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</si>
  <si>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</si>
  <si>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</si>
  <si>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</si>
  <si>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</si>
  <si>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</si>
  <si>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</si>
  <si>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</si>
  <si>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</si>
  <si>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</si>
  <si>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</si>
  <si>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</si>
  <si>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</si>
  <si>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</si>
  <si>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</si>
  <si>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</si>
  <si>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</si>
  <si>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</si>
  <si>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</si>
  <si>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</si>
  <si>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</si>
  <si>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</si>
  <si>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</si>
  <si>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</si>
  <si>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</si>
  <si>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</si>
  <si>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</si>
  <si>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</si>
  <si>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</si>
  <si>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</si>
  <si>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</si>
  <si>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</si>
  <si>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</si>
  <si>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</si>
  <si>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</si>
  <si>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</si>
  <si>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</si>
  <si>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</si>
  <si>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</si>
  <si>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</si>
  <si>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</si>
  <si>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</si>
  <si>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</si>
  <si>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</si>
  <si>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</si>
  <si>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</si>
  <si>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</si>
  <si>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</si>
  <si>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</si>
  <si>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</si>
  <si>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</si>
  <si>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</si>
  <si>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</si>
  <si>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</si>
  <si>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</si>
  <si>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</si>
  <si>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</si>
  <si>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</si>
  <si>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</si>
  <si>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</si>
  <si>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</si>
  <si>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</si>
  <si>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</si>
  <si>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</si>
  <si>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</si>
  <si>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</si>
  <si>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</si>
  <si>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</si>
  <si>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</si>
  <si>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</si>
  <si>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</si>
  <si>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</si>
  <si>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</si>
  <si>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</si>
  <si>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</si>
  <si>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</si>
  <si>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</si>
  <si>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</si>
  <si>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</si>
  <si>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</si>
  <si>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</si>
  <si>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</si>
  <si>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</si>
  <si>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</si>
  <si>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</si>
  <si>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</si>
  <si>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</si>
  <si>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</si>
  <si>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</si>
  <si>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</si>
  <si>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</si>
  <si>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</si>
  <si>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</si>
  <si>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</si>
  <si>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</si>
  <si>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</si>
  <si>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</si>
  <si>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</si>
  <si>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</si>
  <si>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</si>
  <si>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</si>
  <si>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</si>
  <si>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</si>
  <si>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</si>
  <si>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</si>
  <si>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</si>
  <si>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</si>
  <si>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</si>
  <si>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</si>
  <si>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</si>
  <si>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</si>
  <si>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</si>
  <si>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</si>
  <si>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</si>
  <si>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</si>
  <si>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</si>
  <si>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</si>
  <si>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</si>
  <si>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</si>
  <si>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</si>
  <si>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</si>
  <si>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</si>
  <si>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</si>
  <si>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</si>
  <si>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</si>
  <si>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</si>
  <si>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</si>
  <si>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</si>
  <si>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</si>
  <si>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</si>
  <si>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</si>
  <si>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</si>
  <si>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</si>
  <si>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</si>
  <si>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</si>
  <si>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</si>
  <si>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</si>
  <si>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</si>
  <si>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</si>
  <si>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</si>
  <si>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</si>
  <si>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</si>
  <si>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</si>
  <si>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</si>
  <si>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</si>
  <si>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</si>
  <si>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</si>
  <si>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</si>
  <si>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</si>
  <si>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</si>
  <si>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</si>
  <si>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</si>
  <si>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</si>
  <si>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</si>
  <si>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</si>
  <si>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</si>
  <si>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</si>
  <si>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</si>
  <si>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</si>
  <si>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</si>
  <si>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</si>
  <si>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</si>
  <si>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</si>
  <si>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</si>
  <si>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</si>
  <si>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</si>
  <si>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</si>
  <si>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</si>
  <si>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</si>
  <si>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</si>
  <si>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</si>
  <si>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</si>
  <si>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</si>
  <si>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</si>
  <si>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</si>
  <si>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</si>
  <si>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</si>
  <si>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</si>
  <si>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</si>
  <si>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</si>
  <si>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</si>
  <si>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</si>
  <si>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</si>
  <si>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</si>
  <si>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</si>
  <si>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</si>
  <si>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</si>
  <si>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</si>
  <si>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</si>
  <si>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</si>
  <si>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</si>
  <si>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</si>
  <si>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</si>
  <si>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</si>
  <si>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</si>
  <si>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</si>
  <si>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</si>
  <si>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</si>
  <si>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</si>
  <si>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</si>
  <si>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</si>
  <si>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</si>
  <si>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</si>
  <si>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</si>
  <si>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</si>
  <si>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</si>
  <si>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</si>
  <si>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</si>
  <si>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</si>
  <si>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</si>
  <si>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</si>
  <si>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</si>
  <si>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</si>
  <si>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</si>
  <si>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</si>
  <si>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</si>
  <si>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</si>
  <si>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</si>
  <si>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</si>
  <si>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</si>
  <si>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</si>
  <si>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</si>
  <si>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</si>
  <si>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</si>
  <si>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</si>
  <si>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</si>
  <si>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</si>
  <si>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</si>
  <si>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</si>
  <si>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</si>
  <si>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</si>
  <si>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</si>
  <si>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</si>
  <si>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</si>
  <si>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</si>
  <si>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</si>
  <si>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</si>
  <si>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</si>
  <si>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</si>
  <si>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</si>
  <si>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</si>
  <si>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</si>
  <si>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</si>
  <si>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</si>
  <si>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</si>
  <si>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</si>
  <si>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</si>
  <si>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</si>
  <si>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</si>
  <si>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</si>
  <si>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</si>
  <si>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</si>
  <si>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</si>
  <si>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</si>
  <si>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</si>
  <si>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</si>
  <si>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</si>
  <si>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</si>
  <si>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</si>
  <si>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</si>
  <si>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</si>
  <si>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</si>
  <si>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</si>
  <si>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</si>
  <si>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</si>
  <si>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</si>
  <si>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</si>
  <si>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</si>
  <si>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</si>
  <si>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</si>
  <si>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</si>
  <si>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</si>
  <si>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</si>
  <si>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</si>
  <si>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</si>
  <si>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</si>
  <si>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</si>
  <si>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</si>
  <si>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</si>
  <si>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</si>
  <si>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</si>
  <si>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</si>
  <si>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</si>
  <si>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</si>
  <si>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</si>
  <si>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</si>
  <si>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</si>
  <si>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</si>
  <si>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</si>
  <si>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</si>
  <si>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</si>
  <si>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</si>
  <si>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</si>
  <si>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</si>
  <si>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</si>
  <si>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</si>
  <si>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</si>
  <si>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</si>
  <si>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</si>
  <si>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</si>
  <si>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</si>
  <si>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</si>
  <si>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</si>
  <si>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</si>
  <si>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</si>
  <si>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</si>
  <si>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</si>
  <si>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</si>
  <si>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</si>
  <si>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</si>
  <si>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</si>
  <si>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</si>
  <si>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</si>
  <si>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</si>
  <si>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</si>
  <si>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</si>
  <si>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</si>
  <si>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</si>
  <si>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</si>
  <si>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</si>
  <si>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</si>
  <si>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</si>
  <si>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</si>
  <si>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</si>
  <si>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</si>
  <si>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</si>
  <si>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</si>
  <si>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</si>
  <si>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</si>
  <si>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</si>
  <si>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</si>
  <si>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</si>
  <si>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</si>
  <si>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</si>
  <si>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</si>
  <si>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</si>
  <si>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</si>
  <si>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</si>
  <si>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</si>
  <si>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</si>
  <si>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</si>
  <si>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</si>
  <si>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</si>
  <si>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</si>
  <si>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</si>
  <si>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</si>
  <si>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</si>
  <si>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</si>
  <si>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</si>
  <si>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</si>
  <si>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</si>
  <si>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</si>
  <si>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</si>
  <si>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</si>
  <si>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</si>
  <si>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</si>
  <si>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</si>
  <si>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</si>
  <si>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</si>
  <si>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</si>
  <si>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</si>
  <si>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</si>
  <si>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</si>
  <si>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</si>
  <si>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</si>
  <si>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</si>
  <si>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</si>
  <si>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</si>
  <si>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</si>
  <si>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</si>
  <si>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</si>
  <si>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</si>
  <si>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</si>
  <si>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</si>
  <si>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</si>
  <si>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</si>
  <si>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</si>
  <si>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</si>
  <si>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</si>
  <si>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</si>
  <si>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</si>
  <si>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</si>
  <si>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</si>
  <si>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</si>
  <si>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</si>
  <si>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</si>
  <si>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</si>
  <si>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</si>
  <si>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</si>
  <si>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</si>
  <si>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</si>
  <si>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</si>
  <si>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</si>
  <si>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</si>
  <si>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</si>
  <si>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</si>
  <si>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</si>
  <si>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</si>
  <si>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</si>
  <si>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</si>
  <si>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</si>
  <si>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</si>
  <si>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</si>
  <si>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</si>
  <si>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</si>
  <si>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</si>
  <si>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</si>
  <si>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</si>
  <si>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</si>
  <si>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</si>
  <si>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</si>
  <si>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</si>
  <si>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</si>
  <si>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</si>
  <si>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</si>
  <si>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</si>
  <si>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</si>
  <si>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</si>
  <si>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</si>
  <si>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</si>
  <si>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</si>
  <si>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</si>
  <si>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</si>
  <si>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</si>
  <si>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</si>
  <si>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</si>
  <si>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</si>
  <si>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</si>
  <si>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</si>
  <si>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</si>
  <si>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</si>
  <si>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</si>
  <si>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</si>
  <si>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</si>
  <si>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</si>
  <si>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</si>
  <si>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</si>
  <si>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</si>
  <si>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</si>
  <si>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</si>
  <si>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</si>
  <si>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</si>
  <si>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</si>
  <si>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</si>
  <si>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</si>
  <si>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</si>
  <si>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</si>
  <si>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</si>
  <si>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</si>
  <si>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</si>
  <si>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</si>
  <si>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</si>
  <si>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</si>
  <si>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</si>
  <si>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</si>
  <si>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</si>
  <si>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</si>
  <si>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</si>
  <si>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</si>
  <si>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</si>
  <si>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</si>
  <si>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</si>
  <si>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</si>
  <si>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</si>
  <si>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</si>
  <si>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</si>
  <si>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</si>
  <si>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</si>
  <si>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</si>
  <si>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</si>
  <si>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</si>
  <si>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</si>
  <si>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</si>
  <si>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</si>
  <si>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</si>
  <si>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</si>
  <si>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</si>
  <si>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</si>
  <si>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</si>
  <si>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</si>
  <si>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</si>
  <si>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</si>
  <si>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</si>
  <si>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</si>
  <si>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</si>
  <si>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</si>
  <si>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</si>
  <si>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</si>
  <si>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</si>
  <si>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</si>
  <si>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</si>
  <si>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</si>
  <si>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</si>
  <si>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</si>
  <si>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</si>
  <si>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</si>
  <si>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</si>
  <si>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</si>
  <si>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</si>
  <si>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</si>
  <si>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</si>
  <si>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</si>
  <si>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</si>
  <si>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</si>
  <si>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</si>
  <si>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</si>
  <si>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</si>
  <si>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</si>
  <si>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</si>
  <si>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</si>
  <si>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</si>
  <si>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</si>
  <si>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</si>
  <si>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</si>
  <si>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</si>
  <si>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</si>
  <si>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</si>
  <si>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</si>
  <si>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</si>
  <si>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</si>
  <si>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</si>
  <si>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</si>
  <si>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</si>
  <si>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</si>
  <si>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</si>
  <si>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</si>
  <si>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</si>
  <si>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</si>
  <si>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</si>
  <si>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</si>
  <si>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</si>
  <si>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</si>
  <si>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</si>
  <si>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</si>
  <si>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</si>
  <si>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</si>
  <si>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</si>
  <si>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</si>
  <si>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</si>
  <si>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</si>
  <si>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</si>
  <si>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</si>
  <si>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</si>
  <si>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</si>
  <si>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</si>
  <si>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</si>
  <si>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</si>
  <si>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</si>
  <si>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</si>
  <si>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</si>
  <si>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</si>
  <si>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</si>
  <si>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</si>
  <si>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</si>
  <si>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</si>
  <si>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</si>
  <si>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</si>
  <si>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</si>
  <si>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</si>
  <si>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</si>
  <si>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</si>
  <si>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</si>
  <si>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</si>
  <si>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</si>
  <si>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</si>
  <si>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</si>
  <si>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</si>
  <si>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</si>
  <si>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</si>
  <si>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</si>
  <si>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</si>
  <si>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</si>
  <si>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</si>
  <si>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</si>
  <si>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</si>
  <si>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</si>
  <si>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</si>
  <si>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</si>
  <si>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</si>
  <si>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</si>
  <si>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</si>
  <si>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</si>
  <si>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</si>
  <si>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</si>
  <si>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</si>
  <si>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</si>
  <si>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</si>
  <si>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</si>
  <si>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</si>
  <si>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</si>
  <si>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</si>
  <si>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</si>
  <si>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</si>
  <si>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</si>
  <si>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</si>
  <si>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</si>
  <si>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</si>
  <si>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</si>
  <si>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</si>
  <si>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</si>
  <si>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</si>
  <si>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</si>
  <si>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</si>
  <si>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</si>
  <si>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</si>
  <si>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</si>
  <si>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</si>
  <si>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</si>
  <si>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</si>
  <si>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</si>
  <si>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</si>
  <si>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</si>
  <si>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</si>
  <si>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</si>
  <si>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</si>
  <si>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</si>
  <si>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</si>
  <si>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</si>
  <si>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</si>
  <si>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</si>
  <si>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</si>
  <si>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</si>
  <si>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</si>
  <si>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</si>
  <si>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</si>
  <si>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</si>
  <si>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</si>
  <si>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</si>
  <si>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</si>
  <si>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</si>
  <si>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</si>
  <si>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</si>
  <si>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</si>
  <si>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</si>
  <si>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</si>
  <si>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</si>
  <si>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</si>
  <si>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</si>
  <si>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</si>
  <si>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</si>
  <si>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</si>
  <si>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</si>
  <si>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</si>
  <si>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</si>
  <si>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</si>
  <si>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</si>
  <si>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</si>
  <si>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</si>
  <si>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</si>
  <si>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</si>
  <si>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</si>
  <si>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</si>
  <si>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</si>
  <si>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</si>
  <si>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</si>
  <si>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</si>
  <si>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</si>
  <si>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</si>
  <si>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</si>
  <si>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</si>
  <si>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</si>
  <si>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</si>
  <si>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</si>
  <si>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</si>
  <si>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</si>
  <si>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</si>
  <si>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</si>
  <si>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</si>
  <si>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</si>
  <si>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</si>
  <si>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</si>
  <si>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</si>
  <si>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</si>
  <si>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</si>
  <si>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</si>
  <si>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</si>
  <si>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</si>
  <si>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</si>
  <si>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</si>
  <si>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</si>
  <si>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</si>
  <si>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</si>
  <si>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</si>
  <si>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</si>
  <si>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</si>
  <si>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</si>
  <si>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</si>
  <si>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</si>
  <si>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</si>
  <si>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</si>
  <si>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</si>
  <si>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</si>
  <si>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</si>
  <si>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</si>
  <si>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</si>
  <si>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</si>
  <si>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</si>
  <si>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</si>
  <si>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</si>
  <si>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</si>
  <si>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</si>
  <si>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</si>
  <si>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</si>
  <si>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</si>
  <si>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</si>
  <si>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</si>
  <si>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</si>
  <si>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</si>
  <si>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</si>
  <si>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</si>
  <si>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</si>
  <si>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</si>
  <si>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</si>
  <si>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</si>
  <si>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</si>
  <si>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</si>
  <si>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</si>
  <si>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</si>
  <si>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</si>
  <si>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</si>
  <si>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</si>
  <si>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</si>
  <si>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</si>
  <si>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</si>
  <si>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</si>
  <si>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</si>
  <si>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</si>
  <si>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</si>
  <si>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</si>
  <si>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</si>
  <si>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</si>
  <si>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</si>
  <si>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</si>
  <si>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</si>
  <si>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</si>
  <si>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</si>
  <si>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</si>
  <si>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</si>
  <si>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</si>
  <si>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</si>
  <si>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</si>
  <si>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</si>
  <si>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</si>
  <si>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</si>
  <si>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</si>
  <si>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</si>
  <si>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</si>
  <si>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</si>
  <si>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</si>
  <si>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</si>
  <si>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</si>
  <si>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</si>
  <si>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</si>
  <si>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</si>
  <si>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</si>
  <si>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</si>
  <si>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</si>
  <si>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</si>
  <si>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</si>
  <si>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</si>
  <si>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</si>
  <si>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</si>
  <si>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</si>
  <si>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</si>
  <si>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</si>
  <si>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</si>
  <si>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</si>
  <si>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</si>
  <si>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</si>
  <si>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</si>
  <si>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</si>
  <si>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</si>
  <si>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</si>
  <si>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</si>
  <si>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</si>
  <si>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</si>
  <si>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</si>
  <si>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</si>
  <si>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</si>
  <si>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</si>
  <si>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</si>
  <si>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</si>
  <si>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</si>
  <si>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</si>
  <si>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</si>
  <si>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</si>
  <si>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</si>
  <si>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</si>
  <si>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</si>
  <si>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</si>
  <si>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</si>
  <si>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</si>
  <si>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</si>
  <si>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</si>
  <si>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</si>
  <si>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</si>
  <si>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</si>
  <si>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</si>
  <si>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</si>
  <si>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</si>
  <si>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</si>
  <si>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</si>
  <si>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</si>
  <si>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</si>
  <si>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</si>
  <si>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</si>
  <si>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</si>
  <si>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</si>
  <si>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</si>
  <si>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</si>
  <si>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</si>
  <si>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</si>
  <si>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</si>
  <si>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</si>
  <si>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</si>
  <si>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</si>
  <si>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</si>
  <si>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</si>
  <si>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</si>
  <si>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</si>
  <si>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</si>
  <si>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</si>
  <si>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</si>
  <si>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</si>
  <si>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</si>
  <si>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</si>
  <si>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</si>
  <si>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</si>
  <si>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</si>
  <si>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</si>
  <si>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</si>
  <si>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</si>
  <si>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</si>
  <si>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</si>
  <si>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</si>
  <si>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</si>
  <si>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</si>
  <si>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</si>
  <si>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</si>
  <si>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</si>
  <si>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</si>
  <si>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</si>
  <si>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</si>
  <si>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</si>
  <si>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</si>
  <si>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</si>
  <si>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</si>
  <si>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</si>
  <si>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</si>
  <si>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</si>
  <si>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</si>
  <si>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</si>
  <si>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</si>
  <si>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</si>
  <si>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</si>
  <si>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</si>
  <si>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</si>
  <si>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</si>
  <si>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</si>
  <si>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</si>
  <si>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</si>
  <si>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</si>
  <si>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</si>
  <si>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</si>
  <si>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</si>
  <si>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</si>
  <si>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</si>
  <si>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</si>
  <si>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</si>
  <si>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</si>
  <si>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</si>
  <si>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</si>
  <si>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</si>
  <si>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</si>
  <si>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</si>
  <si>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</si>
  <si>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</si>
  <si>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</si>
  <si>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</si>
  <si>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</si>
  <si>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</si>
  <si>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</si>
  <si>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</si>
  <si>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</si>
  <si>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</si>
  <si>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</si>
  <si>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</si>
  <si>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</si>
  <si>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</si>
  <si>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</si>
  <si>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</si>
  <si>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</si>
  <si>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</si>
  <si>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</si>
  <si>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</si>
  <si>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</si>
  <si>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</si>
  <si>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</si>
  <si>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</si>
  <si>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</si>
  <si>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</si>
  <si>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</si>
  <si>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</si>
  <si>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</si>
  <si>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</si>
  <si>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</si>
  <si>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</si>
  <si>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</si>
  <si>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</si>
  <si>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</si>
  <si>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</si>
  <si>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</si>
  <si>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</si>
  <si>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</si>
  <si>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</si>
  <si>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</si>
  <si>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</si>
  <si>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</si>
  <si>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</si>
  <si>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</si>
  <si>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</si>
  <si>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</si>
  <si>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</si>
  <si>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</si>
  <si>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</si>
  <si>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</si>
  <si>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</si>
  <si>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</si>
  <si>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</si>
  <si>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</si>
  <si>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</si>
  <si>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</si>
  <si>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</si>
  <si>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</si>
  <si>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</si>
  <si>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</si>
  <si>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</si>
  <si>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</si>
  <si>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</si>
  <si>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</si>
  <si>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</si>
  <si>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</si>
  <si>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</si>
  <si>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</si>
  <si>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</si>
  <si>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</si>
  <si>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</si>
  <si>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</si>
  <si>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</si>
  <si>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</si>
  <si>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</si>
  <si>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</si>
  <si>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</si>
  <si>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</si>
  <si>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</si>
  <si>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</si>
  <si>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</si>
  <si>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</si>
  <si>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</si>
  <si>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</si>
  <si>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</si>
  <si>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</si>
  <si>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</si>
  <si>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</si>
  <si>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</si>
  <si>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</si>
  <si>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</si>
  <si>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</si>
  <si>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</si>
  <si>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</si>
  <si>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</si>
  <si>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</si>
  <si>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</si>
  <si>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</si>
  <si>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</si>
  <si>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</si>
  <si>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</si>
  <si>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</si>
  <si>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</si>
  <si>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</si>
  <si>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</si>
  <si>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</si>
  <si>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</si>
  <si>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</si>
  <si>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</si>
  <si>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</si>
  <si>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</si>
  <si>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</si>
  <si>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</si>
  <si>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</si>
  <si>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</si>
  <si>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</si>
  <si>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</si>
  <si>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</si>
  <si>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</si>
  <si>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</si>
  <si>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</si>
  <si>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</si>
  <si>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</si>
  <si>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</si>
  <si>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</si>
  <si>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</si>
  <si>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</si>
  <si>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</si>
  <si>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</si>
  <si>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</si>
  <si>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</si>
  <si>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</si>
  <si>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</si>
  <si>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</si>
  <si>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</si>
  <si>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</si>
  <si>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</si>
  <si>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</si>
  <si>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</si>
  <si>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</si>
  <si>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</si>
  <si>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</si>
  <si>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</si>
  <si>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</si>
  <si>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</si>
  <si>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</si>
  <si>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</si>
  <si>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</si>
  <si>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</si>
  <si>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</si>
  <si>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</si>
  <si>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</si>
  <si>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</si>
  <si>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</si>
  <si>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</si>
  <si>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</si>
  <si>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</si>
  <si>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</si>
  <si>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</si>
  <si>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</si>
  <si>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</si>
  <si>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</si>
  <si>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</si>
  <si>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</si>
  <si>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</si>
  <si>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</si>
  <si>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</si>
  <si>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</si>
  <si>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</si>
  <si>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</si>
  <si>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</si>
  <si>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</si>
  <si>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</si>
  <si>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</si>
  <si>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</si>
  <si>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</si>
  <si>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</si>
  <si>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</si>
  <si>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</si>
  <si>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</si>
  <si>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</si>
  <si>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</si>
  <si>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</si>
  <si>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</si>
  <si>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</si>
  <si>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</si>
  <si>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</si>
  <si>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</si>
  <si>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</si>
  <si>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</si>
  <si>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</si>
  <si>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</si>
  <si>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</si>
  <si>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</si>
  <si>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</si>
  <si>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</si>
  <si>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</si>
  <si>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</si>
  <si>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</si>
  <si>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</si>
  <si>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</si>
  <si>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</si>
  <si>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</si>
  <si>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</si>
  <si>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</si>
  <si>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</si>
  <si>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</si>
  <si>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</si>
  <si>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</si>
  <si>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</si>
  <si>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</si>
  <si>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</si>
  <si>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</si>
  <si>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</si>
  <si>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</si>
  <si>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</si>
  <si>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</si>
  <si>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</si>
  <si>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</si>
  <si>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</si>
  <si>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</si>
  <si>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</si>
  <si>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</si>
  <si>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</si>
  <si>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</si>
  <si>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</si>
  <si>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</si>
  <si>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</si>
  <si>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</si>
  <si>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</si>
  <si>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</si>
  <si>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</si>
  <si>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</si>
  <si>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</si>
  <si>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</si>
  <si>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</si>
  <si>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</si>
  <si>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</si>
  <si>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</si>
  <si>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</si>
  <si>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</si>
  <si>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</si>
  <si>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</si>
  <si>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</si>
  <si>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</si>
  <si>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</si>
  <si>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</si>
  <si>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</si>
  <si>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</si>
  <si>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</si>
  <si>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</si>
  <si>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</si>
  <si>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</si>
  <si>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</si>
  <si>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</si>
  <si>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</si>
  <si>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</si>
  <si>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</si>
  <si>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</si>
  <si>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</si>
  <si>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</si>
  <si>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</si>
  <si>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</si>
  <si>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</si>
  <si>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</si>
  <si>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</si>
  <si>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</si>
  <si>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</si>
  <si>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</si>
  <si>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</si>
  <si>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</si>
  <si>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</si>
  <si>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</si>
  <si>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</si>
  <si>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</si>
  <si>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</si>
  <si>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</si>
  <si>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</si>
  <si>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</si>
  <si>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</si>
  <si>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</si>
  <si>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</si>
  <si>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</si>
  <si>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</si>
  <si>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</si>
  <si>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</si>
  <si>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</si>
  <si>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</si>
  <si>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</si>
  <si>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</si>
  <si>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</si>
  <si>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</si>
  <si>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</si>
  <si>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</si>
  <si>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</si>
  <si>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</si>
  <si>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</si>
  <si>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</si>
  <si>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</si>
  <si>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</si>
  <si>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</si>
  <si>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</si>
  <si>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</si>
  <si>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</si>
  <si>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</si>
  <si>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</si>
  <si>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</si>
  <si>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</si>
  <si>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</si>
  <si>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</si>
  <si>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</si>
  <si>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</si>
  <si>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</si>
  <si>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</si>
  <si>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</si>
  <si>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</si>
  <si>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</si>
  <si>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</si>
  <si>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</si>
  <si>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</si>
  <si>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</si>
  <si>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</si>
  <si>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</si>
  <si>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</si>
  <si>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</si>
  <si>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</si>
  <si>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</si>
  <si>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</si>
  <si>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</si>
  <si>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</si>
  <si>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</si>
  <si>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</si>
  <si>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</si>
  <si>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</si>
  <si>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</si>
  <si>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</si>
  <si>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</si>
  <si>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</si>
  <si>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</si>
  <si>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</si>
  <si>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</si>
  <si>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</si>
  <si>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</si>
  <si>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</si>
  <si>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</si>
  <si>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</si>
  <si>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</si>
  <si>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</si>
  <si>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</si>
  <si>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</si>
  <si>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</si>
  <si>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</si>
  <si>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</si>
  <si>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</si>
  <si>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</si>
  <si>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</si>
  <si>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</si>
  <si>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</si>
  <si>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</si>
  <si>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</si>
  <si>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</si>
  <si>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</si>
  <si>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</si>
  <si>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</si>
  <si>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</si>
  <si>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</si>
  <si>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</si>
  <si>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</si>
  <si>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</si>
  <si>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</si>
  <si>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</si>
  <si>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</si>
  <si>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</si>
  <si>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</si>
  <si>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</si>
  <si>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</si>
  <si>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</si>
  <si>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</si>
  <si>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</si>
  <si>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</si>
  <si>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</si>
  <si>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</si>
  <si>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</si>
  <si>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</si>
  <si>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</si>
  <si>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</si>
  <si>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</si>
  <si>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</si>
  <si>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</si>
  <si>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</si>
  <si>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</si>
  <si>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</si>
  <si>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</si>
  <si>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</si>
  <si>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</si>
  <si>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</si>
  <si>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</si>
  <si>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</si>
  <si>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</si>
  <si>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</si>
  <si>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</si>
  <si>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</si>
  <si>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</si>
  <si>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</si>
  <si>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</si>
  <si>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</si>
  <si>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</si>
  <si>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</si>
  <si>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</si>
  <si>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</si>
  <si>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</si>
  <si>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</si>
  <si>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</si>
  <si>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</si>
  <si>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</si>
  <si>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</si>
  <si>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</si>
  <si>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</si>
  <si>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</si>
  <si>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</si>
  <si>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</si>
  <si>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</si>
  <si>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</si>
  <si>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</si>
  <si>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</si>
  <si>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</si>
  <si>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</si>
  <si>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</si>
  <si>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</si>
  <si>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</si>
  <si>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</si>
  <si>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</si>
  <si>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</si>
  <si>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</si>
  <si>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</si>
  <si>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</si>
  <si>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</si>
  <si>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</si>
  <si>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</si>
  <si>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</si>
  <si>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</si>
  <si>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</si>
  <si>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</si>
  <si>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</si>
  <si>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</si>
  <si>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</si>
  <si>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</si>
  <si>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</si>
  <si>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</si>
  <si>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</si>
  <si>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</si>
  <si>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</si>
  <si>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</si>
  <si>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</si>
  <si>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</si>
  <si>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</si>
  <si>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</si>
  <si>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</si>
  <si>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</si>
  <si>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</si>
  <si>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</si>
  <si>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</si>
  <si>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</si>
  <si>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</si>
  <si>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</si>
  <si>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</si>
  <si>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</si>
  <si>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</si>
  <si>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</si>
  <si>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</si>
  <si>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</si>
  <si>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</si>
  <si>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</si>
  <si>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</si>
  <si>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</si>
  <si>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</si>
  <si>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</si>
  <si>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</si>
  <si>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</si>
  <si>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</si>
  <si>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</si>
  <si>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</si>
  <si>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</si>
  <si>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</si>
  <si>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</si>
  <si>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</si>
  <si>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</si>
  <si>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</si>
  <si>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</si>
  <si>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</si>
  <si>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</si>
  <si>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</si>
  <si>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</si>
  <si>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</si>
  <si>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</si>
  <si>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</si>
  <si>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</si>
  <si>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</si>
  <si>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</si>
  <si>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</si>
  <si>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</si>
  <si>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</si>
  <si>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</si>
  <si>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</si>
  <si>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</si>
  <si>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</si>
  <si>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</si>
  <si>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</si>
  <si>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</si>
  <si>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</si>
  <si>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</si>
  <si>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</si>
  <si>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</si>
  <si>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</si>
  <si>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</si>
  <si>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</si>
  <si>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</si>
  <si>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</si>
  <si>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</si>
  <si>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</si>
  <si>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</si>
  <si>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</si>
  <si>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</si>
  <si>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</si>
  <si>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</si>
  <si>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</si>
  <si>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</si>
  <si>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</si>
  <si>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</si>
  <si>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</si>
  <si>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</si>
  <si>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</si>
  <si>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</si>
  <si>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</si>
  <si>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</si>
  <si>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</si>
  <si>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</si>
  <si>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</si>
  <si>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</si>
  <si>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</si>
  <si>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</si>
  <si>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</si>
  <si>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</si>
  <si>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</si>
  <si>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</si>
  <si>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</si>
  <si>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</si>
  <si>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</si>
  <si>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</si>
  <si>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</si>
  <si>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</si>
  <si>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</si>
  <si>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</si>
  <si>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</si>
  <si>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</si>
  <si>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</si>
  <si>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</si>
  <si>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</si>
  <si>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</si>
  <si>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</si>
  <si>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</si>
  <si>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</si>
  <si>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</si>
  <si>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</si>
  <si>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</si>
  <si>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</si>
  <si>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</si>
  <si>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</si>
  <si>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</si>
  <si>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</si>
  <si>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</si>
  <si>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</si>
  <si>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</si>
  <si>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</si>
  <si>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</si>
  <si>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</si>
  <si>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</si>
  <si>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</si>
  <si>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</si>
  <si>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</si>
  <si>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</si>
  <si>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</si>
  <si>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</si>
  <si>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</si>
  <si>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</si>
  <si>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</si>
  <si>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</si>
  <si>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</si>
  <si>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</si>
  <si>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</si>
  <si>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</si>
  <si>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</si>
  <si>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</si>
  <si>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</si>
  <si>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</si>
  <si>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</si>
  <si>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</si>
  <si>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</si>
  <si>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</si>
  <si>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</si>
  <si>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</si>
  <si>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</si>
  <si>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</si>
  <si>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</si>
  <si>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</si>
  <si>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</si>
  <si>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</si>
  <si>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</si>
  <si>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</si>
  <si>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</si>
  <si>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</si>
  <si>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</si>
  <si>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</si>
  <si>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</si>
  <si>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</si>
  <si>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</si>
  <si>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</si>
  <si>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</si>
  <si>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</si>
  <si>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</si>
  <si>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</si>
  <si>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</si>
  <si>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</si>
  <si>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</si>
  <si>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</si>
  <si>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</si>
  <si>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</si>
  <si>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</si>
  <si>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</si>
  <si>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</si>
  <si>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</si>
  <si>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</si>
  <si>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</si>
  <si>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</si>
  <si>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</si>
  <si>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</si>
  <si>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</si>
  <si>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</si>
  <si>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</si>
  <si>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</si>
  <si>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</si>
  <si>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</si>
  <si>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</si>
  <si>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</si>
  <si>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</si>
  <si>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</si>
  <si>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</si>
  <si>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</si>
  <si>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</si>
  <si>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</si>
  <si>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</si>
  <si>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</si>
  <si>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</si>
  <si>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</si>
  <si>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</si>
  <si>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</si>
  <si>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</si>
  <si>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</si>
  <si>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</si>
  <si>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</si>
  <si>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</si>
  <si>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</si>
  <si>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</si>
  <si>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</si>
  <si>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</si>
  <si>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</si>
  <si>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</si>
  <si>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</si>
  <si>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</si>
  <si>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</si>
  <si>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</si>
  <si>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</si>
  <si>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</si>
  <si>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</si>
  <si>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</si>
  <si>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</si>
  <si>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</si>
  <si>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</si>
  <si>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</si>
  <si>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</si>
  <si>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</si>
  <si>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</si>
  <si>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</si>
  <si>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</si>
  <si>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</si>
  <si>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</si>
  <si>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</si>
  <si>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</si>
  <si>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</si>
  <si>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</si>
  <si>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</si>
  <si>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</si>
  <si>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</si>
  <si>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</si>
  <si>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</si>
  <si>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</si>
  <si>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</si>
  <si>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</si>
  <si>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</si>
  <si>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</si>
  <si>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</si>
  <si>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</si>
  <si>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</si>
  <si>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</si>
  <si>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</si>
  <si>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</si>
  <si>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</si>
  <si>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</si>
  <si>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</si>
  <si>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</si>
  <si>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</si>
  <si>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</si>
  <si>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</si>
  <si>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</si>
  <si>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</si>
  <si>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</si>
  <si>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</si>
  <si>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</si>
  <si>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</si>
  <si>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</si>
  <si>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</si>
  <si>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</si>
  <si>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</si>
  <si>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</si>
  <si>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</si>
  <si>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</si>
  <si>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</si>
  <si>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</si>
  <si>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</si>
  <si>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</si>
  <si>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</si>
  <si>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</si>
  <si>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</si>
  <si>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</si>
  <si>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</si>
  <si>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</si>
  <si>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</si>
  <si>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</si>
  <si>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</si>
  <si>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</si>
  <si>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</si>
  <si>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</si>
  <si>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</si>
  <si>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</si>
  <si>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</si>
  <si>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</si>
  <si>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</si>
  <si>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</si>
  <si>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</si>
  <si>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</si>
  <si>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</si>
  <si>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</si>
  <si>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</si>
  <si>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</si>
  <si>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</si>
  <si>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</si>
  <si>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</si>
  <si>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</si>
  <si>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</si>
  <si>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</si>
  <si>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</si>
  <si>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</si>
  <si>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</si>
  <si>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</si>
  <si>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</si>
  <si>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</si>
  <si>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</si>
  <si>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</si>
  <si>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</si>
  <si>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</si>
  <si>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</si>
  <si>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</si>
  <si>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</si>
  <si>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</si>
  <si>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</si>
  <si>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</si>
  <si>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</si>
  <si>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</si>
  <si>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</si>
  <si>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</si>
  <si>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</si>
  <si>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</si>
  <si>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</si>
  <si>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</si>
  <si>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</si>
  <si>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</si>
  <si>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</si>
  <si>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</si>
  <si>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</si>
  <si>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</si>
  <si>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</si>
  <si>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</si>
  <si>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</si>
  <si>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</si>
  <si>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</si>
  <si>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</si>
  <si>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</si>
  <si>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</si>
  <si>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</si>
  <si>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</si>
  <si>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</si>
  <si>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</si>
  <si>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</si>
  <si>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</si>
  <si>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</si>
  <si>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</si>
  <si>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</si>
  <si>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</si>
  <si>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</si>
  <si>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</si>
  <si>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</si>
  <si>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</si>
  <si>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</si>
  <si>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</si>
  <si>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</si>
  <si>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</si>
  <si>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</si>
  <si>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</si>
  <si>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</si>
  <si>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</si>
  <si>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</si>
  <si>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</si>
  <si>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</si>
  <si>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</si>
  <si>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</si>
  <si>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</si>
  <si>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</si>
  <si>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</si>
  <si>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</si>
  <si>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</si>
  <si>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</si>
  <si>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</si>
  <si>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</si>
  <si>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</si>
  <si>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</si>
  <si>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</si>
  <si>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</si>
  <si>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</si>
  <si>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</si>
  <si>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</si>
  <si>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</si>
  <si>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</si>
  <si>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</si>
  <si>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</si>
  <si>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</si>
  <si>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</si>
  <si>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</si>
  <si>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</si>
  <si>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</si>
  <si>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</si>
  <si>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</si>
  <si>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</si>
  <si>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</si>
  <si>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</si>
  <si>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</si>
  <si>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</si>
  <si>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</si>
  <si>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</si>
  <si>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</si>
  <si>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</si>
  <si>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</si>
  <si>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</si>
  <si>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</si>
  <si>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</si>
  <si>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</si>
  <si>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</si>
  <si>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</si>
  <si>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</si>
  <si>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</si>
  <si>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</si>
  <si>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</si>
  <si>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</si>
  <si>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</si>
  <si>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</si>
  <si>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</si>
  <si>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</si>
  <si>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</si>
  <si>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</si>
  <si>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</si>
  <si>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</si>
  <si>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</si>
  <si>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</si>
  <si>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</si>
  <si>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</si>
  <si>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</si>
  <si>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</si>
  <si>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</si>
  <si>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</si>
  <si>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</si>
  <si>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</si>
  <si>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</si>
  <si>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</si>
  <si>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</si>
  <si>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</si>
  <si>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</si>
  <si>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</si>
  <si>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</si>
  <si>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</si>
  <si>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</si>
  <si>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</si>
  <si>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</si>
  <si>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</si>
  <si>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</si>
  <si>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</si>
  <si>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</si>
  <si>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</si>
  <si>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</si>
  <si>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</si>
  <si>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</si>
  <si>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</si>
  <si>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</si>
  <si>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</si>
  <si>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</si>
  <si>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</si>
  <si>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</si>
  <si>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</si>
  <si>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</si>
  <si>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</si>
  <si>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</si>
  <si>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</si>
  <si>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</si>
  <si>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</si>
  <si>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</si>
  <si>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</si>
  <si>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</si>
  <si>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</si>
  <si>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</si>
  <si>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</si>
  <si>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</si>
  <si>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</si>
  <si>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</si>
  <si>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</si>
  <si>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</si>
  <si>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</si>
  <si>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</si>
  <si>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</si>
  <si>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</si>
  <si>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</si>
  <si>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</si>
  <si>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</si>
  <si>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</si>
  <si>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</si>
  <si>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</si>
  <si>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</si>
  <si>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</si>
  <si>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</si>
  <si>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</si>
  <si>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</si>
  <si>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</si>
  <si>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</si>
  <si>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</si>
  <si>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</si>
  <si>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</si>
  <si>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</si>
  <si>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</si>
  <si>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</si>
  <si>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</si>
  <si>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</si>
  <si>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</si>
  <si>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</si>
  <si>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</si>
  <si>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</si>
  <si>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</si>
  <si>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</si>
  <si>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</si>
  <si>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</si>
  <si>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</si>
  <si>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</si>
  <si>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</si>
  <si>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</si>
  <si>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</si>
  <si>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</si>
  <si>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</si>
  <si>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</si>
  <si>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</si>
  <si>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</si>
  <si>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</si>
  <si>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</si>
  <si>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</si>
  <si>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</si>
  <si>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</si>
  <si>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</si>
  <si>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</si>
  <si>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</si>
  <si>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</si>
  <si>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</si>
  <si>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</si>
  <si>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</si>
  <si>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</si>
  <si>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</si>
  <si>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</si>
  <si>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</si>
  <si>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</si>
  <si>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</si>
  <si>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</si>
  <si>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</si>
  <si>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</si>
  <si>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</si>
  <si>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</si>
  <si>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</si>
  <si>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</si>
  <si>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</si>
  <si>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</si>
  <si>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</si>
  <si>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</si>
  <si>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</si>
  <si>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</si>
  <si>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</si>
  <si>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</si>
  <si>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</si>
  <si>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</si>
  <si>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</si>
  <si>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</si>
  <si>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</si>
  <si>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</si>
  <si>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</si>
  <si>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</si>
  <si>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</si>
  <si>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</si>
  <si>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</si>
  <si>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</si>
  <si>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</si>
  <si>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</si>
  <si>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</si>
  <si>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</si>
  <si>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</si>
  <si>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</si>
  <si>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</si>
  <si>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</si>
  <si>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</si>
  <si>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</si>
  <si>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</si>
  <si>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</si>
  <si>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</si>
  <si>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</si>
  <si>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</si>
  <si>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</si>
  <si>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</si>
  <si>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</si>
  <si>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</si>
  <si>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</si>
  <si>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</si>
  <si>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</si>
  <si>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</si>
  <si>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</si>
  <si>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</si>
  <si>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</si>
  <si>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</si>
  <si>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</si>
  <si>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</si>
  <si>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</si>
  <si>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</si>
  <si>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</si>
  <si>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</si>
  <si>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</si>
  <si>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</si>
  <si>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</si>
  <si>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</si>
  <si>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</si>
  <si>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</si>
  <si>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</si>
  <si>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</si>
  <si>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</si>
  <si>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</si>
  <si>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</si>
  <si>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</si>
  <si>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</si>
  <si>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</si>
  <si>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</si>
  <si>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</si>
  <si>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</si>
  <si>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</si>
  <si>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</si>
  <si>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</si>
  <si>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</si>
  <si>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</si>
  <si>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</si>
  <si>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</si>
  <si>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</si>
  <si>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</si>
  <si>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</si>
  <si>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</si>
  <si>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</si>
  <si>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</si>
  <si>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</si>
  <si>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</si>
  <si>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</si>
  <si>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</si>
  <si>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</si>
  <si>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</si>
  <si>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</si>
  <si>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</si>
  <si>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</si>
  <si>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</si>
  <si>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</si>
  <si>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</si>
  <si>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</si>
  <si>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</si>
  <si>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</si>
  <si>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</si>
  <si>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</si>
  <si>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</si>
  <si>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</si>
  <si>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</si>
  <si>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</si>
  <si>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</si>
  <si>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</si>
  <si>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</si>
  <si>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</si>
  <si>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</si>
  <si>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</si>
  <si>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</si>
  <si>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</si>
  <si>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</si>
  <si>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</si>
  <si>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</si>
  <si>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</si>
  <si>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</si>
  <si>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</si>
  <si>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</si>
  <si>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</si>
  <si>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</si>
  <si>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</si>
  <si>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</si>
  <si>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</si>
  <si>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</si>
  <si>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</si>
  <si>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</si>
  <si>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</si>
  <si>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</si>
  <si>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</si>
  <si>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</si>
  <si>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</si>
  <si>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</si>
  <si>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</si>
  <si>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</si>
  <si>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</si>
  <si>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</si>
  <si>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</si>
  <si>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</si>
  <si>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</si>
  <si>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</si>
  <si>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</si>
  <si>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</si>
  <si>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</si>
  <si>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</si>
  <si>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</si>
  <si>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</si>
  <si>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</si>
  <si>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</si>
  <si>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</si>
  <si>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</si>
  <si>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</si>
  <si>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</si>
  <si>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</si>
  <si>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</si>
  <si>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</si>
  <si>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</si>
  <si>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</si>
  <si>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</si>
  <si>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</si>
  <si>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</si>
  <si>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</si>
  <si>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</si>
  <si>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</si>
  <si>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</si>
  <si>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</si>
  <si>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</si>
  <si>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</si>
  <si>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</si>
  <si>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</si>
  <si>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</si>
  <si>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</si>
  <si>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</si>
  <si>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</si>
  <si>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</si>
  <si>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</si>
  <si>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</si>
  <si>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</si>
  <si>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</si>
  <si>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</si>
  <si>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</si>
  <si>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</si>
  <si>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</si>
  <si>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</si>
  <si>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</si>
  <si>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</si>
  <si>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</si>
  <si>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</si>
  <si>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</si>
  <si>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</si>
  <si>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</si>
  <si>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</si>
  <si>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</si>
  <si>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</si>
  <si>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</si>
  <si>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</si>
  <si>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</si>
  <si>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</si>
  <si>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</si>
  <si>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</si>
  <si>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</si>
  <si>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</si>
  <si>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</si>
  <si>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</si>
  <si>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</si>
  <si>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</si>
  <si>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</si>
  <si>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</si>
  <si>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</si>
  <si>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</si>
  <si>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</si>
  <si>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</si>
  <si>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</si>
  <si>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</si>
  <si>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</si>
  <si>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</si>
  <si>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</si>
  <si>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</si>
  <si>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</si>
  <si>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</si>
  <si>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</si>
  <si>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</si>
  <si>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</si>
  <si>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</si>
  <si>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</si>
  <si>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</si>
  <si>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</si>
  <si>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</si>
  <si>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</si>
  <si>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</si>
  <si>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</si>
  <si>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</si>
  <si>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</si>
  <si>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</si>
  <si>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</si>
  <si>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</si>
  <si>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</si>
  <si>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</si>
  <si>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</si>
  <si>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</si>
  <si>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</si>
  <si>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</si>
  <si>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</si>
  <si>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</si>
  <si>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</si>
  <si>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</si>
  <si>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</si>
  <si>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</si>
  <si>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</si>
  <si>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</si>
  <si>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</si>
  <si>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</si>
  <si>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</si>
  <si>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</si>
  <si>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</si>
  <si>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</si>
  <si>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</si>
  <si>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</si>
  <si>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</si>
  <si>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</si>
  <si>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</si>
  <si>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</si>
  <si>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</si>
  <si>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</si>
  <si>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</si>
  <si>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</si>
  <si>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</si>
  <si>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</si>
  <si>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</si>
  <si>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</si>
  <si>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</si>
  <si>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</si>
  <si>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</si>
  <si>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</si>
  <si>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</si>
  <si>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</si>
  <si>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</si>
  <si>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</si>
  <si>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</si>
  <si>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</si>
  <si>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</si>
  <si>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</si>
  <si>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</si>
  <si>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</si>
  <si>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</si>
  <si>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</si>
  <si>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</si>
  <si>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</si>
  <si>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</si>
  <si>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</si>
  <si>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</si>
  <si>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</si>
  <si>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</si>
  <si>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</si>
  <si>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</si>
  <si>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</si>
  <si>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</si>
  <si>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</si>
  <si>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</si>
  <si>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</si>
  <si>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</si>
  <si>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</si>
  <si>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</si>
  <si>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</si>
  <si>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</si>
  <si>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</si>
  <si>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</si>
  <si>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</si>
  <si>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</si>
  <si>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</si>
  <si>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</si>
  <si>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</si>
  <si>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</si>
  <si>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</si>
  <si>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</si>
  <si>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</si>
  <si>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</si>
  <si>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</si>
  <si>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</si>
  <si>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</si>
  <si>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</si>
  <si>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</si>
  <si>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</si>
  <si>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</si>
  <si>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</si>
  <si>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</si>
  <si>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</si>
  <si>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</si>
  <si>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</si>
  <si>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</si>
  <si>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</si>
  <si>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</si>
  <si>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</si>
  <si>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</si>
  <si>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</si>
  <si>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</si>
  <si>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</si>
  <si>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</si>
  <si>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</si>
  <si>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</si>
  <si>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</si>
  <si>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</si>
  <si>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</si>
  <si>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</si>
  <si>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</si>
  <si>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</si>
  <si>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</si>
  <si>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</si>
  <si>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</si>
  <si>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</si>
  <si>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</si>
  <si>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</si>
  <si>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</si>
  <si>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</si>
  <si>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</si>
  <si>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</si>
  <si>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</si>
  <si>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</si>
  <si>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</si>
  <si>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</si>
  <si>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</si>
  <si>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</si>
  <si>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</si>
  <si>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</si>
  <si>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</si>
  <si>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</si>
  <si>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</si>
  <si>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</si>
  <si>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</si>
  <si>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</si>
  <si>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</si>
  <si>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</si>
  <si>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</si>
  <si>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</si>
  <si>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</si>
  <si>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</si>
  <si>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</si>
  <si>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</si>
  <si>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</si>
  <si>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</si>
  <si>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</si>
  <si>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</si>
  <si>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</si>
  <si>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</si>
  <si>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</si>
  <si>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</si>
  <si>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</si>
  <si>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</si>
  <si>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</si>
  <si>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</si>
  <si>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</si>
  <si>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</si>
  <si>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</si>
  <si>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</si>
  <si>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</si>
  <si>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</si>
  <si>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</si>
  <si>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</si>
  <si>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</si>
  <si>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</si>
  <si>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</si>
  <si>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</si>
  <si>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</si>
  <si>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</si>
  <si>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</si>
  <si>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</si>
  <si>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</si>
  <si>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</si>
  <si>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</si>
  <si>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</si>
  <si>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</si>
  <si>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</si>
  <si>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</si>
  <si>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</si>
  <si>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</si>
  <si>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</si>
  <si>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</si>
  <si>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</si>
  <si>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</si>
  <si>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</si>
  <si>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</si>
  <si>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</si>
  <si>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</si>
  <si>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</si>
  <si>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</si>
  <si>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</si>
  <si>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</si>
  <si>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</si>
  <si>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</si>
  <si>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</si>
  <si>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</si>
  <si>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</si>
  <si>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</si>
  <si>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</si>
  <si>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</si>
  <si>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</si>
  <si>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</si>
  <si>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</si>
  <si>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</si>
  <si>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</si>
  <si>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</si>
  <si>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</si>
  <si>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</si>
  <si>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</si>
  <si>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</si>
  <si>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</si>
  <si>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</si>
  <si>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</si>
  <si>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</si>
  <si>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</si>
  <si>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</si>
  <si>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</si>
  <si>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</si>
  <si>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</si>
  <si>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</si>
  <si>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</si>
  <si>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</si>
  <si>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</si>
  <si>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</si>
  <si>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</si>
  <si>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</si>
  <si>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</si>
  <si>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</si>
  <si>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</si>
  <si>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</si>
  <si>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</si>
  <si>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</si>
  <si>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</si>
  <si>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</si>
  <si>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</si>
  <si>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</si>
  <si>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</si>
  <si>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</si>
  <si>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</si>
  <si>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</si>
  <si>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</si>
  <si>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</si>
  <si>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</si>
  <si>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</si>
  <si>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</si>
  <si>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</si>
  <si>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</si>
  <si>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</si>
  <si>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</si>
  <si>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</si>
  <si>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</si>
  <si>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</si>
  <si>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</si>
  <si>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</si>
  <si>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</si>
  <si>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</si>
  <si>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</si>
  <si>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</si>
  <si>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</si>
  <si>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</si>
  <si>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</si>
  <si>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</si>
  <si>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</si>
  <si>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</si>
  <si>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</si>
  <si>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</si>
  <si>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</si>
  <si>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</si>
  <si>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</si>
  <si>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</si>
  <si>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</si>
  <si>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</si>
  <si>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</si>
  <si>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</si>
  <si>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</si>
  <si>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</si>
  <si>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</si>
  <si>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</si>
  <si>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</si>
  <si>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</si>
  <si>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</si>
  <si>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</si>
  <si>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</si>
  <si>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</si>
  <si>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</si>
  <si>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</si>
  <si>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</si>
  <si>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</si>
  <si>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</si>
  <si>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</si>
  <si>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</si>
  <si>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</si>
  <si>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</si>
  <si>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</si>
  <si>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</si>
  <si>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</si>
  <si>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</si>
  <si>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</si>
  <si>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</si>
  <si>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</si>
  <si>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</si>
  <si>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</si>
  <si>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</si>
  <si>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</si>
  <si>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</si>
  <si>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</si>
  <si>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</si>
  <si>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</si>
  <si>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</si>
  <si>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</si>
  <si>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</si>
  <si>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</si>
  <si>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</si>
  <si>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</si>
  <si>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</si>
  <si>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</si>
  <si>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</si>
  <si>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</si>
  <si>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</si>
  <si>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</si>
  <si>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</si>
  <si>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</si>
  <si>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</si>
  <si>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</si>
  <si>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</si>
  <si>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</si>
  <si>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</si>
  <si>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</si>
  <si>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</si>
  <si>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</si>
  <si>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</si>
  <si>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</si>
  <si>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</si>
  <si>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</si>
  <si>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</si>
  <si>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</si>
  <si>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</si>
  <si>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</si>
  <si>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</si>
  <si>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</si>
  <si>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</si>
  <si>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</si>
  <si>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</si>
  <si>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</si>
  <si>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</si>
  <si>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</si>
  <si>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</si>
  <si>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</si>
  <si>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</si>
  <si>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</si>
  <si>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</si>
  <si>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</si>
  <si>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</si>
  <si>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</si>
  <si>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</si>
  <si>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</si>
  <si>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</si>
  <si>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</si>
  <si>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</si>
  <si>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</si>
  <si>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</si>
  <si>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</si>
  <si>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</si>
  <si>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</si>
  <si>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</si>
  <si>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</si>
  <si>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</si>
  <si>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</si>
  <si>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</si>
  <si>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</si>
  <si>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</si>
  <si>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</si>
  <si>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</si>
  <si>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</si>
  <si>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</si>
  <si>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</si>
  <si>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</si>
  <si>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</si>
  <si>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</si>
  <si>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</si>
  <si>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</si>
  <si>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</si>
  <si>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</si>
  <si>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</si>
  <si>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</si>
  <si>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</si>
  <si>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</si>
  <si>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</si>
  <si>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</si>
  <si>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</si>
  <si>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</si>
  <si>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</si>
  <si>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</si>
  <si>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</si>
  <si>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</si>
  <si>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</si>
  <si>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</si>
  <si>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</si>
  <si>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</si>
  <si>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</si>
  <si>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</si>
  <si>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</si>
  <si>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</si>
  <si>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</si>
  <si>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</si>
  <si>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</si>
  <si>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</si>
  <si>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</si>
  <si>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</si>
  <si>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</si>
  <si>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</si>
  <si>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</si>
  <si>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</si>
  <si>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</si>
  <si>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</si>
  <si>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</si>
  <si>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</si>
  <si>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</si>
  <si>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</si>
  <si>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</si>
  <si>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</si>
  <si>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</si>
  <si>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</si>
  <si>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</si>
  <si>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</si>
  <si>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</si>
  <si>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</si>
  <si>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</si>
  <si>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</si>
  <si>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</si>
  <si>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</si>
  <si>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</si>
  <si>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</si>
  <si>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</si>
  <si>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</si>
  <si>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</si>
  <si>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</si>
  <si>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</si>
  <si>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</si>
  <si>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</si>
  <si>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</si>
  <si>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</si>
  <si>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</si>
  <si>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</si>
  <si>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</si>
  <si>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</si>
  <si>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</si>
  <si>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</si>
  <si>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</si>
  <si>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</si>
  <si>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</si>
  <si>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</si>
  <si>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</si>
  <si>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</si>
  <si>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</si>
  <si>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</si>
  <si>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</si>
  <si>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</si>
  <si>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</si>
  <si>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</si>
  <si>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</si>
  <si>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</si>
  <si>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</si>
  <si>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</si>
  <si>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</si>
  <si>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</si>
  <si>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</si>
  <si>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</si>
  <si>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</si>
  <si>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</si>
  <si>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</si>
  <si>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</si>
  <si>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</si>
  <si>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</si>
  <si>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</si>
  <si>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</si>
  <si>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</si>
  <si>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</si>
  <si>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</si>
  <si>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</si>
  <si>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</si>
  <si>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</si>
  <si>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</si>
  <si>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</si>
  <si>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</si>
  <si>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</si>
  <si>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</si>
  <si>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</si>
  <si>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</si>
  <si>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</si>
  <si>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</si>
  <si>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</si>
  <si>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</si>
  <si>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</si>
  <si>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</si>
  <si>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</si>
  <si>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</si>
  <si>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</si>
  <si>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</si>
  <si>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</si>
  <si>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</si>
  <si>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</si>
  <si>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</si>
  <si>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</si>
  <si>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</si>
  <si>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</si>
  <si>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</si>
  <si>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</si>
  <si>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</si>
  <si>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</si>
  <si>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</si>
  <si>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</si>
  <si>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</si>
  <si>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</si>
  <si>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</si>
  <si>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</si>
  <si>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</si>
  <si>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</si>
  <si>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</si>
  <si>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</si>
  <si>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</si>
  <si>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</si>
  <si>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</si>
  <si>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</si>
  <si>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</si>
  <si>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</si>
  <si>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</si>
  <si>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</si>
  <si>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</si>
  <si>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</si>
  <si>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</si>
  <si>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</si>
  <si>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</si>
  <si>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</si>
  <si>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</si>
  <si>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</si>
  <si>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</si>
  <si>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</si>
  <si>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</si>
  <si>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</si>
  <si>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</si>
  <si>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</si>
  <si>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</si>
  <si>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</si>
  <si>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</si>
  <si>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</si>
  <si>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</si>
  <si>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</si>
  <si>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</si>
  <si>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</si>
  <si>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</si>
  <si>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</si>
  <si>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</si>
  <si>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</si>
  <si>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</si>
  <si>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</si>
  <si>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</si>
  <si>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</si>
  <si>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</si>
  <si>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</si>
  <si>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</si>
  <si>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</si>
  <si>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</si>
  <si>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</si>
  <si>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</si>
  <si>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</si>
  <si>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</si>
  <si>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</si>
  <si>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</si>
  <si>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</si>
  <si>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</si>
  <si>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</si>
  <si>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</si>
  <si>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</si>
  <si>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</si>
  <si>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</si>
  <si>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</si>
  <si>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</si>
  <si>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</si>
  <si>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</si>
  <si>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</si>
  <si>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</si>
  <si>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</si>
  <si>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</si>
  <si>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</si>
  <si>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</si>
  <si>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</si>
  <si>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</si>
  <si>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</si>
  <si>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</si>
  <si>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</si>
  <si>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</si>
  <si>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</si>
  <si>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</si>
  <si>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</si>
  <si>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</si>
  <si>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</si>
  <si>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</si>
  <si>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</si>
  <si>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</si>
  <si>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</si>
  <si>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</si>
  <si>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</si>
  <si>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</si>
  <si>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</si>
  <si>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</si>
  <si>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</si>
  <si>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</si>
  <si>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</si>
  <si>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</si>
  <si>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</si>
  <si>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</si>
  <si>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</si>
  <si>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</si>
  <si>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</si>
  <si>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</si>
  <si>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</si>
  <si>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</si>
  <si>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</si>
  <si>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</si>
  <si>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</si>
  <si>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</si>
  <si>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</si>
  <si>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</si>
  <si>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</si>
  <si>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</si>
  <si>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</si>
  <si>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</si>
  <si>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</si>
  <si>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</si>
  <si>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</si>
  <si>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</si>
  <si>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</si>
  <si>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</si>
  <si>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</si>
  <si>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</si>
  <si>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</si>
  <si>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</si>
  <si>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</si>
  <si>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</si>
  <si>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</si>
  <si>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</si>
  <si>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</si>
  <si>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</si>
  <si>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</si>
  <si>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</si>
  <si>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</si>
  <si>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</si>
  <si>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</si>
  <si>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</si>
  <si>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</si>
  <si>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</si>
  <si>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</si>
  <si>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</si>
  <si>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</si>
  <si>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</si>
  <si>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</si>
  <si>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</si>
  <si>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</si>
  <si>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</si>
  <si>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</si>
  <si>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</si>
  <si>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</si>
  <si>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</si>
  <si>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</si>
  <si>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</si>
  <si>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</si>
  <si>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</si>
  <si>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</si>
  <si>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</si>
  <si>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</si>
  <si>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</si>
  <si>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</si>
  <si>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</si>
  <si>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</si>
  <si>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</si>
  <si>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</si>
  <si>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</si>
  <si>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</si>
  <si>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</si>
  <si>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</si>
  <si>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</si>
  <si>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</si>
  <si>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</si>
  <si>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</si>
  <si>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</si>
  <si>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</si>
  <si>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</si>
  <si>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</si>
  <si>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</si>
  <si>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</si>
  <si>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</si>
  <si>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</si>
  <si>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</si>
  <si>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</si>
  <si>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</si>
  <si>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</si>
  <si>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</si>
  <si>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</si>
  <si>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</si>
  <si>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</si>
  <si>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</si>
  <si>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</si>
  <si>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</si>
  <si>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</si>
  <si>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</si>
  <si>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</si>
  <si>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</si>
  <si>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</si>
  <si>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</si>
  <si>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</si>
  <si>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</si>
  <si>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</si>
  <si>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</si>
  <si>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</si>
  <si>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</si>
  <si>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</si>
  <si>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</si>
  <si>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</si>
  <si>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</si>
  <si>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</si>
  <si>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</si>
  <si>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</si>
  <si>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</si>
  <si>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</si>
  <si>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</si>
  <si>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</si>
  <si>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</si>
  <si>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</si>
  <si>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</si>
  <si>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</si>
  <si>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</si>
  <si>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</si>
  <si>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</si>
  <si>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</si>
  <si>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</si>
  <si>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</si>
  <si>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</si>
  <si>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</si>
  <si>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</si>
  <si>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</si>
  <si>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</si>
  <si>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</si>
  <si>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</si>
  <si>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</si>
  <si>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</si>
  <si>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</si>
  <si>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</si>
  <si>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</si>
  <si>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</si>
  <si>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</si>
  <si>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</si>
  <si>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</si>
  <si>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</si>
  <si>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</si>
  <si>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</si>
  <si>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</si>
  <si>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</si>
  <si>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</si>
  <si>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</si>
  <si>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</si>
  <si>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</si>
  <si>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</si>
  <si>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</si>
  <si>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</si>
  <si>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</si>
  <si>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</si>
  <si>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</si>
  <si>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</si>
  <si>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</si>
  <si>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</si>
  <si>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</si>
  <si>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</si>
  <si>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</si>
  <si>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</si>
  <si>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</si>
  <si>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</si>
  <si>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</si>
  <si>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</si>
  <si>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</si>
  <si>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</si>
  <si>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</si>
  <si>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</si>
  <si>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</si>
  <si>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</si>
  <si>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</si>
  <si>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</si>
  <si>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</si>
  <si>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</si>
  <si>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</si>
  <si>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</si>
  <si>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</si>
  <si>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</si>
  <si>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</si>
  <si>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</si>
  <si>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</si>
  <si>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</si>
  <si>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</si>
  <si>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</si>
  <si>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</si>
  <si>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</si>
  <si>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</si>
  <si>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</si>
  <si>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</si>
  <si>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</si>
  <si>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</si>
  <si>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</si>
  <si>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</si>
  <si>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</si>
  <si>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</si>
  <si>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</si>
  <si>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</si>
  <si>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</si>
  <si>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</si>
  <si>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</si>
  <si>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</si>
  <si>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</si>
  <si>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</si>
  <si>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</si>
  <si>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</si>
  <si>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</si>
  <si>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</si>
  <si>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</si>
  <si>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</si>
  <si>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</si>
  <si>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</si>
  <si>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</si>
  <si>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</si>
  <si>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</si>
  <si>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</si>
  <si>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</si>
  <si>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</si>
  <si>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</si>
  <si>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</si>
  <si>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</si>
  <si>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</si>
  <si>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</si>
  <si>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</si>
  <si>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</si>
  <si>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</si>
  <si>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</si>
  <si>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</si>
  <si>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</si>
  <si>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</si>
  <si>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</si>
  <si>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</si>
  <si>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</si>
  <si>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</si>
  <si>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</si>
  <si>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</si>
  <si>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</si>
  <si>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</si>
  <si>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</si>
  <si>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</si>
  <si>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</si>
  <si>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</si>
  <si>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</si>
  <si>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</si>
  <si>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</si>
  <si>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</si>
  <si>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</si>
  <si>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</si>
  <si>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</si>
  <si>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</si>
  <si>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</si>
  <si>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</si>
  <si>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</si>
  <si>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</si>
  <si>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</si>
  <si>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</si>
  <si>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</si>
  <si>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</si>
  <si>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</si>
  <si>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</si>
  <si>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</si>
  <si>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</si>
  <si>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</si>
  <si>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</si>
  <si>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</si>
  <si>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</si>
  <si>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</si>
  <si>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</si>
  <si>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</si>
  <si>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</si>
  <si>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</si>
  <si>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</si>
  <si>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</si>
  <si>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</si>
  <si>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</si>
  <si>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</si>
  <si>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</si>
  <si>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</si>
  <si>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</si>
  <si>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</si>
  <si>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</si>
  <si>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</si>
  <si>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</si>
  <si>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</si>
  <si>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</si>
  <si>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</si>
  <si>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</si>
  <si>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</si>
  <si>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</si>
  <si>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</si>
  <si>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</si>
  <si>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</si>
  <si>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</si>
  <si>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</si>
  <si>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</si>
  <si>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</si>
  <si>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</si>
  <si>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</si>
  <si>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</si>
  <si>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</si>
  <si>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</si>
  <si>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</si>
  <si>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</si>
  <si>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</si>
  <si>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</si>
  <si>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</si>
  <si>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</si>
  <si>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</si>
  <si>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</si>
  <si>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</si>
  <si>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</si>
  <si>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</si>
  <si>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</si>
  <si>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</si>
  <si>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</si>
  <si>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</si>
  <si>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</si>
  <si>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</si>
  <si>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</si>
  <si>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</si>
  <si>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</si>
  <si>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</si>
  <si>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</si>
  <si>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</si>
  <si>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</si>
  <si>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</si>
  <si>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</si>
  <si>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</si>
  <si>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</si>
  <si>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</si>
  <si>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</si>
  <si>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</si>
  <si>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</si>
  <si>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</si>
  <si>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</si>
  <si>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</si>
  <si>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</si>
  <si>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</si>
  <si>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</si>
  <si>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</si>
  <si>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</si>
  <si>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</si>
  <si>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</si>
  <si>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</si>
  <si>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</si>
  <si>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</si>
  <si>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</si>
  <si>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</si>
  <si>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</si>
  <si>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</si>
  <si>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</si>
  <si>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</si>
  <si>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</si>
  <si>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</si>
  <si>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</si>
  <si>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</si>
  <si>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</si>
  <si>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</si>
  <si>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</si>
  <si>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</si>
  <si>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</si>
  <si>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</si>
  <si>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</si>
  <si>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</si>
  <si>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</si>
  <si>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</si>
  <si>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</si>
  <si>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</si>
  <si>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</si>
  <si>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</si>
  <si>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</si>
  <si>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</si>
  <si>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</si>
  <si>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</si>
  <si>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</si>
  <si>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</si>
  <si>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</si>
  <si>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</si>
  <si>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</si>
  <si>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</si>
  <si>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</si>
  <si>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</si>
  <si>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</si>
  <si>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</si>
  <si>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</si>
  <si>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</si>
  <si>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</si>
  <si>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</si>
  <si>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</si>
  <si>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</si>
  <si>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</si>
  <si>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</si>
  <si>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</si>
  <si>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</si>
  <si>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</si>
  <si>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</si>
  <si>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</si>
  <si>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</si>
  <si>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</si>
  <si>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</si>
  <si>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</si>
  <si>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</si>
  <si>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</si>
  <si>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</si>
  <si>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</si>
  <si>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</si>
  <si>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</si>
  <si>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</si>
  <si>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</si>
  <si>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</si>
  <si>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</si>
  <si>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</si>
  <si>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</si>
  <si>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</si>
  <si>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</si>
  <si>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</si>
  <si>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</si>
  <si>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</si>
  <si>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</si>
  <si>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</si>
  <si>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</si>
  <si>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</si>
  <si>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</si>
  <si>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</si>
  <si>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</si>
  <si>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</si>
  <si>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</si>
  <si>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</si>
  <si>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</si>
  <si>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</si>
  <si>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</si>
  <si>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</si>
  <si>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</si>
  <si>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</si>
  <si>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</si>
  <si>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</si>
  <si>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</si>
  <si>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</si>
  <si>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</si>
  <si>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</si>
  <si>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</si>
  <si>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</si>
  <si>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</si>
  <si>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</si>
  <si>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</si>
  <si>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</si>
  <si>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</si>
  <si>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</si>
  <si>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</si>
  <si>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</si>
  <si>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</si>
  <si>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</si>
  <si>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</si>
  <si>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</si>
  <si>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</si>
  <si>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</si>
  <si>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</si>
  <si>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</si>
  <si>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</si>
  <si>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</si>
  <si>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</si>
  <si>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</si>
  <si>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</si>
  <si>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</si>
  <si>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</si>
  <si>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</si>
  <si>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</si>
  <si>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</si>
  <si>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</si>
  <si>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</si>
  <si>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</si>
  <si>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</si>
  <si>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</si>
  <si>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</si>
  <si>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</si>
  <si>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</si>
  <si>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</si>
  <si>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</si>
  <si>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</si>
  <si>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</si>
  <si>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</si>
  <si>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</si>
  <si>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</si>
  <si>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</si>
  <si>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</si>
  <si>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</si>
  <si>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</si>
  <si>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</si>
  <si>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</si>
  <si>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</si>
  <si>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</si>
  <si>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</si>
  <si>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</si>
  <si>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</si>
  <si>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</si>
  <si>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</si>
  <si>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</si>
  <si>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</si>
  <si>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</si>
  <si>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</si>
  <si>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</si>
  <si>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</si>
  <si>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</si>
  <si>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</si>
  <si>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</si>
  <si>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</si>
  <si>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</si>
  <si>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</si>
  <si>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</si>
  <si>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</si>
  <si>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</si>
  <si>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</si>
  <si>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</si>
  <si>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</si>
  <si>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</si>
  <si>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</si>
  <si>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</si>
  <si>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</si>
  <si>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</si>
  <si>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</si>
  <si>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</si>
  <si>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</si>
  <si>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</si>
  <si>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</si>
  <si>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</si>
  <si>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</si>
  <si>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</si>
  <si>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</si>
  <si>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</si>
  <si>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</si>
  <si>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</si>
  <si>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</si>
  <si>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</si>
  <si>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</si>
  <si>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</si>
  <si>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</si>
  <si>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</si>
  <si>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</si>
  <si>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</si>
  <si>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</si>
  <si>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</si>
  <si>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</si>
  <si>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</si>
  <si>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</si>
  <si>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</si>
  <si>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</si>
  <si>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</si>
  <si>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</si>
  <si>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</si>
  <si>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</si>
  <si>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</si>
  <si>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</si>
  <si>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</si>
  <si>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</si>
  <si>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</si>
  <si>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</si>
  <si>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</si>
  <si>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</si>
  <si>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</si>
  <si>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</si>
  <si>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</si>
  <si>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</si>
  <si>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</si>
  <si>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</si>
  <si>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</si>
  <si>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</si>
  <si>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</si>
  <si>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</si>
  <si>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</si>
  <si>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</si>
  <si>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</si>
  <si>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</si>
  <si>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</si>
  <si>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</si>
  <si>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</si>
  <si>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</si>
  <si>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</si>
  <si>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</si>
  <si>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</si>
  <si>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</si>
  <si>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</si>
  <si>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</si>
  <si>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</si>
  <si>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</si>
  <si>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</si>
  <si>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</si>
  <si>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</si>
  <si>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</si>
  <si>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</si>
  <si>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</si>
  <si>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</si>
  <si>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</si>
  <si>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</si>
  <si>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</si>
  <si>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</si>
  <si>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</si>
  <si>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</si>
  <si>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</si>
  <si>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</si>
  <si>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</si>
  <si>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</si>
  <si>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</si>
  <si>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</si>
  <si>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</si>
  <si>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</si>
  <si>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</si>
  <si>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</si>
  <si>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</si>
  <si>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</si>
  <si>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</si>
  <si>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</si>
  <si>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</si>
  <si>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</si>
  <si>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</si>
  <si>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</si>
  <si>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</si>
  <si>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</si>
  <si>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</si>
  <si>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</si>
  <si>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</si>
  <si>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</si>
  <si>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</si>
  <si>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</si>
  <si>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</si>
  <si>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</si>
  <si>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</si>
  <si>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</si>
  <si>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</si>
  <si>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</si>
  <si>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</si>
  <si>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</si>
  <si>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</si>
  <si>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</si>
  <si>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</si>
  <si>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</si>
  <si>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</si>
  <si>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</si>
  <si>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</si>
  <si>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</si>
  <si>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</si>
  <si>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</si>
  <si>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</si>
  <si>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</si>
  <si>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</si>
  <si>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</si>
  <si>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</si>
  <si>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</si>
  <si>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</si>
  <si>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</si>
  <si>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</si>
  <si>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</si>
  <si>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</si>
  <si>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</si>
  <si>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</si>
  <si>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</si>
  <si>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</si>
  <si>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</si>
  <si>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</si>
  <si>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</si>
  <si>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</si>
  <si>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</si>
  <si>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</si>
  <si>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</si>
  <si>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</si>
  <si>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</si>
  <si>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</si>
  <si>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</si>
  <si>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</si>
  <si>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</si>
  <si>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</si>
  <si>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</si>
  <si>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</si>
  <si>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</si>
  <si>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</si>
  <si>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</si>
  <si>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</si>
  <si>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</si>
  <si>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</si>
  <si>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</si>
  <si>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</si>
  <si>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</si>
  <si>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</si>
  <si>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</si>
  <si>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</si>
  <si>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</si>
  <si>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</si>
  <si>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</si>
  <si>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</si>
  <si>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</si>
  <si>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</si>
  <si>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</si>
  <si>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</si>
  <si>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</si>
  <si>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</si>
  <si>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</si>
  <si>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</si>
  <si>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</si>
  <si>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</si>
  <si>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</si>
  <si>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</si>
  <si>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</si>
  <si>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</si>
  <si>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</si>
  <si>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</si>
  <si>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</si>
  <si>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</si>
  <si>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</si>
  <si>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</si>
  <si>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</si>
  <si>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</si>
  <si>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</si>
  <si>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</si>
  <si>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</si>
  <si>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</si>
  <si>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</si>
  <si>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</si>
  <si>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</si>
  <si>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</si>
  <si>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</si>
  <si>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</si>
  <si>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</si>
  <si>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</si>
  <si>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</si>
  <si>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</si>
  <si>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</si>
  <si>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</si>
  <si>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</si>
  <si>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</si>
  <si>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</si>
  <si>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</si>
  <si>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</si>
  <si>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</si>
  <si>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</si>
  <si>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</si>
  <si>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</si>
  <si>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</si>
  <si>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</si>
  <si>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</si>
  <si>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</si>
  <si>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</si>
  <si>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</si>
  <si>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</si>
  <si>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</si>
  <si>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</si>
  <si>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</si>
  <si>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</si>
  <si>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</si>
  <si>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</si>
  <si>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</si>
  <si>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</si>
  <si>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</si>
  <si>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</si>
  <si>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</si>
  <si>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</si>
  <si>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</si>
  <si>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</si>
  <si>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</si>
  <si>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</si>
  <si>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</si>
  <si>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</si>
  <si>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</si>
  <si>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</si>
  <si>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</si>
  <si>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</si>
  <si>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</si>
  <si>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</si>
  <si>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</si>
  <si>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</si>
  <si>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</si>
  <si>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</si>
  <si>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</si>
  <si>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</si>
  <si>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</si>
  <si>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</si>
  <si>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</si>
  <si>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</si>
  <si>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</si>
  <si>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</si>
  <si>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</si>
  <si>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</si>
  <si>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</si>
  <si>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</si>
  <si>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</si>
  <si>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</si>
  <si>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</si>
  <si>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</si>
  <si>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</si>
  <si>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</si>
  <si>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</si>
  <si>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</si>
  <si>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</si>
  <si>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</si>
  <si>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</si>
  <si>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</si>
  <si>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</si>
  <si>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</si>
  <si>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</si>
  <si>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</si>
  <si>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</si>
  <si>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</si>
  <si>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</si>
  <si>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</si>
  <si>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</si>
  <si>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</si>
  <si>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</si>
  <si>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</si>
  <si>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</si>
  <si>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</si>
  <si>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</si>
  <si>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</si>
  <si>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</si>
  <si>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</si>
  <si>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</si>
  <si>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</si>
  <si>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</si>
  <si>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</si>
  <si>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</si>
  <si>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</si>
  <si>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</si>
  <si>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</si>
  <si>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</si>
  <si>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</si>
  <si>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</si>
  <si>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</si>
  <si>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</si>
  <si>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</si>
  <si>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</si>
  <si>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</si>
  <si>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</si>
  <si>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</si>
  <si>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</si>
  <si>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</si>
  <si>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</si>
  <si>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</si>
  <si>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</si>
  <si>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</si>
  <si>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</si>
  <si>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</si>
  <si>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</si>
  <si>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</si>
  <si>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</si>
  <si>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</si>
  <si>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</si>
  <si>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</si>
  <si>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</si>
  <si>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</si>
  <si>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</si>
  <si>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</si>
  <si>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</si>
  <si>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</si>
  <si>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</si>
  <si>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</si>
  <si>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</si>
  <si>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</si>
  <si>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</si>
  <si>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</si>
  <si>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</si>
  <si>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</si>
  <si>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</si>
  <si>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</si>
  <si>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</si>
  <si>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</si>
  <si>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</si>
  <si>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</si>
  <si>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</si>
  <si>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</si>
  <si>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</si>
  <si>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</si>
  <si>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</si>
  <si>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</si>
  <si>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</si>
  <si>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</si>
  <si>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</si>
  <si>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</si>
  <si>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</si>
  <si>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</si>
  <si>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</si>
  <si>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</si>
  <si>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</si>
  <si>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</si>
  <si>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</si>
  <si>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</si>
  <si>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</si>
  <si>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</si>
  <si>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</si>
  <si>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</si>
  <si>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</si>
  <si>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</si>
  <si>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</si>
  <si>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</si>
  <si>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</si>
  <si>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</si>
  <si>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</si>
  <si>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</si>
  <si>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</si>
  <si>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</si>
  <si>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</si>
  <si>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</si>
  <si>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</si>
  <si>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</si>
  <si>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</si>
  <si>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</si>
  <si>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</si>
  <si>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</si>
  <si>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</si>
  <si>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</si>
  <si>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</si>
  <si>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</si>
  <si>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</si>
  <si>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</si>
  <si>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</si>
  <si>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</si>
  <si>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</si>
  <si>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</si>
  <si>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</si>
  <si>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</si>
  <si>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</si>
  <si>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</si>
  <si>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</si>
  <si>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</si>
  <si>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</si>
  <si>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</si>
  <si>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</si>
  <si>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</si>
  <si>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</si>
  <si>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</si>
  <si>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</si>
  <si>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</si>
  <si>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</si>
  <si>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</si>
  <si>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</si>
  <si>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</si>
  <si>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</si>
  <si>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</si>
  <si>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</si>
  <si>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</si>
  <si>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</si>
  <si>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</si>
  <si>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</si>
  <si>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</si>
  <si>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</si>
  <si>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</si>
  <si>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</si>
  <si>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</si>
  <si>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</si>
  <si>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</si>
  <si>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</si>
  <si>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</si>
  <si>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</si>
  <si>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</si>
  <si>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</si>
  <si>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</si>
  <si>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</si>
  <si>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</si>
  <si>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</si>
  <si>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</si>
  <si>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</si>
  <si>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</si>
  <si>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</si>
  <si>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</si>
  <si>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</si>
  <si>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</si>
  <si>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</si>
  <si>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</si>
  <si>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</si>
  <si>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</si>
  <si>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</si>
  <si>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</si>
  <si>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</si>
  <si>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</si>
  <si>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</si>
  <si>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</si>
  <si>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</si>
  <si>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</si>
  <si>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</si>
  <si>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</si>
  <si>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</si>
  <si>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</si>
  <si>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</si>
  <si>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</si>
  <si>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</si>
  <si>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</si>
  <si>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</si>
  <si>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</si>
  <si>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</si>
  <si>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</si>
  <si>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</si>
  <si>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</si>
  <si>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</si>
  <si>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</si>
  <si>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</si>
  <si>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</si>
  <si>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</si>
  <si>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</si>
  <si>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</si>
  <si>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</si>
  <si>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</si>
  <si>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</si>
  <si>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</si>
  <si>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</si>
  <si>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</si>
  <si>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</si>
  <si>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</si>
  <si>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</si>
  <si>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</si>
  <si>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</si>
  <si>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</si>
  <si>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</si>
  <si>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</si>
  <si>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</si>
  <si>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</si>
  <si>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</si>
  <si>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</si>
  <si>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</si>
  <si>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</si>
  <si>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</si>
  <si>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</si>
  <si>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</si>
  <si>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</si>
  <si>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</si>
  <si>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</si>
  <si>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</si>
  <si>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</si>
  <si>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</si>
  <si>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</si>
  <si>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</si>
  <si>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</si>
  <si>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</si>
  <si>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</si>
  <si>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</si>
  <si>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</si>
  <si>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</si>
  <si>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</si>
  <si>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</si>
  <si>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</si>
  <si>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</si>
  <si>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</si>
  <si>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</si>
  <si>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</si>
  <si>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</si>
  <si>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</si>
  <si>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</si>
  <si>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</si>
  <si>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</si>
  <si>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</si>
  <si>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</si>
  <si>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</si>
  <si>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</si>
  <si>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</si>
  <si>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</si>
  <si>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</si>
  <si>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</si>
  <si>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</si>
  <si>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</si>
  <si>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</si>
  <si>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</si>
  <si>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</si>
  <si>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</si>
  <si>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</si>
  <si>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</si>
  <si>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</si>
  <si>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</si>
  <si>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</si>
  <si>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</si>
  <si>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</si>
  <si>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</si>
  <si>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</si>
  <si>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</si>
  <si>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</si>
  <si>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</si>
  <si>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</si>
  <si>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</si>
  <si>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</si>
  <si>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</si>
  <si>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</si>
  <si>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</si>
  <si>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</si>
  <si>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</si>
  <si>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</si>
  <si>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</si>
  <si>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</si>
  <si>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</si>
  <si>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</si>
  <si>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</si>
  <si>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</si>
  <si>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</si>
  <si>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</si>
  <si>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</si>
  <si>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</si>
  <si>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</si>
  <si>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</si>
  <si>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</si>
  <si>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</si>
  <si>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</si>
  <si>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</si>
  <si>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</si>
  <si>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</si>
  <si>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</si>
  <si>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</si>
  <si>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</si>
  <si>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</si>
  <si>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</si>
  <si>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</si>
  <si>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</si>
  <si>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</si>
  <si>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</si>
  <si>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</si>
  <si>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</si>
  <si>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</si>
  <si>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</si>
  <si>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</si>
  <si>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</si>
  <si>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</si>
  <si>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</si>
  <si>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</si>
  <si>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</si>
  <si>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</si>
  <si>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</si>
  <si>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</si>
  <si>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</si>
  <si>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</si>
  <si>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</si>
  <si>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</si>
  <si>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</si>
  <si>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</si>
  <si>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</si>
  <si>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</si>
  <si>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</si>
  <si>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</si>
  <si>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</si>
  <si>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</si>
  <si>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</si>
  <si>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</si>
  <si>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</si>
  <si>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</si>
  <si>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</si>
  <si>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</si>
  <si>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</si>
  <si>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</si>
  <si>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</si>
  <si>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</si>
  <si>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</si>
  <si>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</si>
  <si>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</si>
  <si>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</si>
  <si>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</si>
  <si>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</si>
  <si>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</si>
  <si>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</si>
  <si>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</si>
  <si>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</si>
  <si>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</si>
  <si>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</si>
  <si>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</si>
  <si>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</si>
  <si>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</si>
  <si>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</si>
  <si>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</si>
  <si>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</si>
  <si>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</si>
  <si>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</si>
  <si>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</si>
  <si>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</si>
  <si>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</si>
  <si>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</si>
  <si>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</si>
  <si>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</si>
  <si>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</si>
  <si>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</si>
  <si>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</si>
  <si>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</si>
  <si>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</si>
  <si>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</si>
  <si>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</si>
  <si>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</si>
  <si>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</si>
  <si>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</si>
  <si>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</si>
  <si>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</si>
  <si>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</si>
  <si>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</si>
  <si>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</si>
  <si>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</si>
  <si>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</si>
  <si>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</si>
  <si>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</si>
  <si>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</si>
  <si>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</si>
  <si>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</si>
  <si>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</si>
  <si>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</si>
  <si>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</si>
  <si>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</si>
  <si>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</si>
  <si>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</si>
  <si>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</si>
  <si>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</si>
  <si>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</si>
  <si>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</si>
  <si>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</si>
  <si>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</si>
  <si>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</si>
  <si>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</si>
  <si>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</si>
  <si>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</si>
  <si>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</si>
  <si>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</si>
  <si>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</si>
  <si>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</si>
  <si>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</si>
  <si>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</si>
  <si>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</si>
  <si>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</si>
  <si>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</si>
  <si>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</si>
  <si>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</si>
  <si>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</si>
  <si>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</si>
  <si>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</si>
  <si>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</si>
  <si>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</si>
  <si>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</si>
  <si>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</si>
  <si>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</si>
  <si>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</si>
  <si>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</si>
  <si>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</si>
  <si>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</si>
  <si>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</si>
  <si>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</si>
  <si>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</si>
  <si>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</si>
  <si>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</si>
  <si>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</si>
  <si>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</si>
  <si>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</si>
  <si>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</si>
  <si>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</si>
  <si>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</si>
  <si>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</si>
  <si>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</si>
  <si>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</si>
  <si>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</si>
  <si>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</si>
  <si>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</si>
  <si>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</si>
  <si>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</si>
  <si>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</si>
  <si>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</si>
  <si>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</si>
  <si>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</si>
  <si>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</si>
  <si>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</si>
  <si>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</si>
  <si>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</si>
  <si>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</si>
  <si>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</si>
  <si>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</si>
  <si>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</si>
  <si>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</si>
  <si>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</si>
  <si>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</si>
  <si>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</si>
  <si>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</si>
  <si>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</si>
  <si>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</si>
  <si>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</si>
  <si>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</si>
  <si>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</si>
  <si>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</si>
  <si>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</si>
  <si>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</si>
  <si>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</si>
  <si>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</si>
  <si>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</si>
  <si>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</si>
  <si>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</si>
  <si>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</si>
  <si>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</si>
  <si>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</si>
  <si>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</si>
  <si>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</si>
  <si>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</si>
  <si>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</si>
  <si>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</si>
  <si>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</si>
  <si>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</si>
  <si>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</si>
  <si>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</si>
  <si>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</si>
  <si>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</si>
  <si>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</si>
  <si>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</si>
  <si>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</si>
  <si>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</si>
  <si>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</si>
  <si>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</si>
  <si>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</si>
  <si>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</si>
  <si>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</si>
  <si>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</si>
  <si>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</si>
  <si>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</si>
  <si>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</si>
  <si>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</si>
  <si>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</si>
  <si>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</si>
  <si>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</si>
  <si>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</si>
  <si>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</si>
  <si>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</si>
  <si>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</si>
  <si>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</si>
  <si>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</si>
  <si>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</si>
  <si>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</si>
  <si>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</si>
  <si>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</si>
  <si>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</si>
  <si>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</si>
  <si>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</si>
  <si>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</si>
  <si>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</si>
  <si>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</si>
  <si>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</si>
  <si>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</si>
  <si>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</si>
  <si>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</si>
  <si>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</si>
  <si>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</si>
  <si>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</si>
  <si>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</si>
  <si>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</si>
  <si>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</si>
  <si>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</si>
  <si>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</si>
  <si>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</si>
  <si>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</si>
  <si>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</si>
  <si>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</si>
  <si>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</si>
  <si>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</si>
  <si>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</si>
  <si>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</si>
  <si>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</si>
  <si>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</si>
  <si>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</si>
  <si>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</si>
  <si>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</si>
  <si>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</si>
  <si>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</si>
  <si>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</si>
  <si>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</si>
  <si>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</si>
  <si>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</si>
  <si>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</si>
  <si>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</si>
  <si>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</si>
  <si>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</si>
  <si>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</si>
  <si>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</si>
  <si>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</si>
  <si>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</si>
  <si>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</si>
  <si>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</si>
  <si>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</si>
  <si>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</si>
  <si>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</si>
  <si>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</si>
  <si>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</si>
  <si>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</si>
  <si>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</si>
  <si>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</si>
  <si>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</si>
  <si>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</si>
  <si>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</si>
  <si>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</si>
  <si>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</si>
  <si>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</si>
  <si>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</si>
  <si>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</si>
  <si>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</si>
  <si>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</si>
  <si>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</si>
  <si>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</si>
  <si>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</si>
  <si>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</si>
  <si>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</si>
  <si>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</si>
  <si>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</si>
  <si>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</si>
  <si>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</si>
  <si>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</si>
  <si>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</si>
  <si>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</si>
  <si>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</si>
  <si>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</si>
  <si>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</si>
  <si>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</si>
  <si>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</si>
  <si>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</si>
  <si>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</si>
  <si>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</si>
  <si>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</si>
  <si>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</si>
  <si>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</si>
  <si>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</si>
  <si>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</si>
  <si>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</si>
  <si>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</si>
  <si>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</si>
  <si>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</si>
  <si>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</si>
  <si>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</si>
  <si>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</si>
  <si>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</si>
  <si>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</si>
  <si>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</si>
  <si>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</si>
  <si>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</si>
  <si>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</si>
  <si>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</si>
  <si>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</si>
  <si>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</si>
  <si>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</si>
  <si>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</si>
  <si>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</si>
  <si>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</si>
  <si>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</si>
  <si>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</si>
  <si>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</si>
  <si>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</si>
  <si>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</si>
  <si>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</si>
  <si>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</si>
  <si>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</si>
  <si>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</si>
  <si>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</si>
  <si>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</si>
  <si>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</si>
  <si>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</si>
  <si>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</si>
  <si>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</si>
  <si>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</si>
  <si>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</si>
  <si>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</si>
  <si>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</si>
  <si>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</si>
  <si>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</si>
  <si>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</si>
  <si>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</si>
  <si>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</si>
  <si>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</si>
  <si>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</si>
  <si>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</si>
  <si>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</si>
  <si>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</si>
  <si>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</si>
  <si>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</si>
  <si>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</si>
  <si>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</si>
  <si>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</si>
  <si>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</si>
  <si>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</si>
  <si>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</si>
  <si>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</si>
  <si>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</si>
  <si>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</si>
  <si>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</si>
  <si>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</si>
  <si>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</si>
  <si>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</si>
  <si>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</si>
  <si>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</si>
  <si>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</si>
  <si>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</si>
  <si>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</si>
  <si>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</si>
  <si>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</si>
  <si>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</si>
  <si>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</si>
  <si>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</si>
  <si>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</si>
  <si>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</si>
  <si>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</si>
  <si>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</si>
  <si>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</si>
  <si>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</si>
  <si>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</si>
  <si>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</si>
  <si>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</si>
  <si>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</si>
  <si>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</si>
  <si>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</si>
  <si>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</si>
  <si>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</si>
  <si>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</si>
  <si>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</si>
  <si>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</si>
  <si>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</si>
  <si>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</si>
  <si>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</si>
  <si>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</si>
  <si>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</si>
  <si>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</si>
  <si>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</si>
  <si>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</si>
  <si>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</si>
  <si>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</si>
  <si>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</si>
  <si>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</si>
  <si>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</si>
  <si>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</si>
  <si>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</si>
  <si>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</si>
  <si>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</si>
  <si>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</si>
  <si>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</si>
  <si>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</si>
  <si>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</si>
  <si>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</si>
  <si>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</si>
  <si>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</si>
  <si>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</si>
  <si>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</si>
  <si>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</si>
  <si>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</si>
  <si>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</si>
  <si>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</si>
  <si>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</si>
  <si>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</si>
  <si>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</si>
  <si>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</si>
  <si>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</si>
  <si>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</si>
  <si>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</si>
  <si>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</si>
  <si>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</si>
  <si>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</si>
  <si>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</si>
  <si>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</si>
  <si>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</si>
  <si>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</si>
  <si>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</si>
  <si>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</si>
  <si>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</si>
  <si>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</si>
  <si>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</si>
  <si>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</si>
  <si>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</si>
  <si>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</si>
  <si>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</si>
  <si>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</si>
  <si>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</si>
  <si>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</si>
  <si>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</si>
  <si>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</si>
  <si>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</si>
  <si>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</si>
  <si>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</si>
  <si>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</si>
  <si>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</si>
  <si>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</si>
  <si>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</si>
  <si>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</si>
  <si>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</si>
  <si>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</si>
  <si>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</si>
  <si>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</si>
  <si>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</si>
  <si>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</si>
  <si>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</si>
  <si>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</si>
  <si>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</si>
  <si>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</si>
  <si>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</si>
  <si>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</si>
  <si>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</si>
  <si>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</si>
  <si>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</si>
  <si>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</si>
  <si>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</si>
  <si>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</si>
  <si>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</si>
  <si>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</si>
  <si>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</si>
  <si>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</si>
  <si>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</si>
  <si>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</si>
  <si>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</si>
  <si>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</si>
  <si>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</si>
  <si>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</si>
  <si>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</si>
  <si>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</si>
  <si>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</si>
  <si>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</si>
  <si>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</si>
  <si>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</si>
  <si>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</si>
  <si>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</si>
  <si>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</si>
  <si>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</si>
  <si>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</si>
  <si>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</si>
  <si>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</si>
  <si>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</si>
  <si>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</si>
  <si>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</si>
  <si>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</si>
  <si>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</si>
  <si>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</si>
  <si>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</si>
  <si>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</si>
  <si>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</si>
  <si>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</si>
  <si>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</si>
  <si>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</si>
  <si>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</si>
  <si>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</si>
  <si>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</si>
  <si>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</si>
  <si>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</si>
  <si>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</si>
  <si>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</si>
  <si>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</si>
  <si>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</si>
  <si>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</si>
  <si>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</si>
  <si>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</si>
  <si>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</si>
  <si>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</si>
  <si>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</si>
  <si>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</si>
  <si>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</si>
  <si>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</si>
  <si>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</si>
  <si>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</si>
  <si>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</si>
  <si>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</si>
  <si>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</si>
  <si>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</si>
  <si>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</si>
  <si>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</si>
  <si>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</si>
  <si>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</si>
  <si>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</si>
  <si>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</si>
  <si>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</si>
  <si>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</si>
  <si>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</si>
  <si>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</si>
  <si>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</si>
  <si>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</si>
  <si>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</si>
  <si>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</si>
  <si>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</si>
  <si>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</si>
  <si>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</si>
  <si>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</si>
  <si>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</si>
  <si>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</si>
  <si>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</si>
  <si>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</si>
  <si>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</si>
  <si>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</si>
  <si>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</si>
  <si>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</si>
  <si>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</si>
  <si>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</si>
  <si>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</si>
  <si>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</si>
  <si>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</si>
  <si>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</si>
  <si>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</si>
  <si>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</si>
  <si>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</si>
  <si>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</si>
  <si>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</si>
  <si>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</si>
  <si>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</si>
  <si>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</si>
  <si>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</si>
  <si>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</si>
  <si>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</si>
  <si>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</si>
  <si>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</si>
  <si>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</si>
  <si>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</si>
  <si>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</si>
  <si>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</si>
  <si>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</si>
  <si>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</si>
  <si>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</si>
  <si>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</si>
  <si>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</si>
  <si>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</si>
  <si>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</si>
  <si>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</si>
  <si>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</si>
  <si>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</si>
  <si>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</si>
  <si>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</si>
  <si>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</si>
  <si>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</si>
  <si>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</si>
  <si>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</si>
  <si>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</si>
  <si>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</si>
  <si>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</si>
  <si>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</si>
  <si>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</si>
  <si>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</si>
  <si>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</si>
  <si>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</si>
  <si>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</si>
  <si>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</si>
  <si>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</si>
  <si>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</si>
  <si>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</si>
  <si>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</si>
  <si>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</si>
  <si>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</si>
  <si>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</si>
  <si>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</si>
  <si>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</si>
  <si>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</si>
  <si>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</si>
  <si>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</si>
  <si>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</si>
  <si>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</si>
  <si>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</si>
  <si>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</si>
  <si>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</si>
  <si>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</si>
  <si>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</si>
  <si>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</si>
  <si>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</si>
  <si>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</si>
  <si>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</si>
  <si>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</si>
  <si>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</si>
  <si>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</si>
  <si>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</si>
  <si>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</si>
  <si>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</si>
  <si>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</si>
  <si>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</si>
  <si>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</si>
  <si>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</si>
  <si>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</si>
  <si>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</si>
  <si>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</si>
  <si>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</si>
  <si>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</si>
  <si>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</si>
  <si>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</si>
  <si>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</si>
  <si>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</si>
  <si>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</si>
  <si>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</si>
  <si>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</si>
  <si>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</si>
  <si>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</si>
  <si>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</si>
  <si>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</si>
  <si>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</si>
  <si>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</si>
  <si>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</si>
  <si>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</si>
  <si>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</si>
  <si>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</si>
  <si>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</si>
  <si>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</si>
  <si>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</si>
  <si>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</si>
  <si>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</si>
  <si>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</si>
  <si>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</si>
  <si>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</si>
  <si>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</si>
  <si>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</si>
  <si>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</si>
  <si>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</si>
  <si>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</si>
  <si>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</si>
  <si>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</si>
  <si>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</si>
  <si>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</si>
  <si>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</si>
  <si>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</si>
  <si>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</si>
  <si>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</si>
  <si>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</si>
  <si>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</si>
  <si>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</si>
  <si>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</si>
  <si>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</si>
  <si>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</si>
  <si>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</si>
  <si>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</si>
  <si>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</si>
  <si>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</si>
  <si>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</si>
  <si>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</si>
  <si>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</si>
  <si>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</si>
  <si>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</si>
  <si>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</si>
  <si>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</si>
  <si>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</si>
  <si>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</si>
  <si>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</si>
  <si>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</si>
  <si>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</si>
  <si>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</si>
  <si>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</si>
  <si>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</si>
  <si>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</si>
  <si>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</si>
  <si>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</si>
  <si>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</si>
  <si>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</si>
  <si>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</si>
  <si>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</si>
  <si>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</si>
  <si>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</si>
  <si>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</si>
  <si>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</si>
  <si>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</si>
  <si>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</si>
  <si>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</si>
  <si>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</si>
  <si>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</si>
  <si>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</si>
  <si>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</si>
  <si>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</si>
  <si>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</si>
  <si>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</si>
  <si>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</si>
  <si>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</si>
  <si>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</si>
  <si>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</si>
  <si>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</si>
  <si>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</si>
  <si>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</si>
  <si>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</si>
  <si>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</si>
  <si>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</si>
  <si>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</si>
  <si>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</si>
  <si>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</si>
  <si>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</si>
  <si>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</si>
  <si>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</si>
  <si>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</si>
  <si>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</si>
  <si>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</si>
  <si>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</si>
  <si>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</si>
  <si>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</si>
  <si>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</si>
  <si>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</si>
  <si>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</si>
  <si>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</si>
  <si>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</si>
  <si>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</si>
  <si>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</si>
  <si>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</si>
  <si>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</si>
  <si>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</si>
  <si>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</si>
  <si>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</si>
  <si>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</si>
  <si>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</si>
  <si>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</si>
  <si>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</si>
  <si>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</si>
  <si>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</si>
  <si>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</si>
  <si>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</si>
  <si>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</si>
  <si>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</si>
  <si>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</si>
  <si>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</si>
  <si>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</si>
  <si>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</si>
  <si>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</si>
  <si>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</si>
  <si>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</si>
  <si>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</si>
  <si>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</si>
  <si>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</si>
  <si>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</si>
  <si>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</si>
  <si>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</si>
  <si>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</si>
  <si>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</si>
  <si>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</si>
  <si>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</si>
  <si>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</si>
  <si>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</si>
  <si>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</si>
  <si>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</si>
  <si>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</si>
  <si>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</si>
  <si>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</si>
  <si>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</si>
  <si>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</si>
  <si>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</si>
  <si>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</si>
  <si>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</si>
  <si>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</si>
  <si>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</si>
  <si>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</si>
  <si>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</si>
  <si>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</si>
  <si>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</si>
  <si>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</si>
  <si>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</si>
  <si>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</si>
  <si>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</si>
  <si>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</si>
  <si>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</si>
  <si>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</si>
  <si>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</si>
  <si>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</si>
  <si>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</si>
  <si>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</si>
  <si>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</si>
  <si>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</si>
  <si>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</si>
  <si>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</si>
  <si>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</si>
  <si>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</si>
  <si>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</si>
  <si>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</si>
  <si>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</si>
  <si>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</si>
  <si>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</si>
  <si>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</si>
  <si>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</si>
  <si>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</si>
  <si>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</si>
  <si>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</si>
  <si>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</si>
  <si>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</si>
  <si>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</si>
  <si>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</si>
  <si>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</si>
  <si>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</si>
  <si>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</si>
  <si>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</si>
  <si>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</si>
  <si>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</si>
  <si>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</si>
  <si>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</si>
  <si>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</si>
  <si>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</si>
  <si>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</si>
  <si>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</si>
  <si>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</si>
  <si>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</si>
  <si>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</si>
  <si>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</si>
  <si>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</si>
  <si>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</si>
  <si>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</si>
  <si>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</si>
  <si>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</si>
  <si>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</si>
  <si>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</si>
  <si>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</si>
  <si>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</si>
  <si>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</si>
  <si>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</si>
  <si>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</si>
  <si>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</si>
  <si>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</si>
  <si>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</si>
  <si>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</si>
  <si>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</si>
  <si>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</si>
  <si>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</si>
  <si>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</si>
  <si>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</si>
  <si>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</si>
  <si>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</si>
  <si>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</si>
  <si>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</si>
  <si>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</si>
  <si>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</si>
  <si>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</si>
  <si>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</si>
  <si>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</si>
  <si>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</si>
  <si>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</si>
  <si>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</si>
  <si>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</si>
  <si>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</si>
  <si>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</si>
  <si>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</si>
  <si>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</si>
  <si>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</si>
  <si>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</si>
  <si>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</si>
  <si>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</si>
  <si>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</si>
  <si>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</si>
  <si>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</si>
  <si>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</si>
  <si>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</si>
  <si>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</si>
  <si>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</si>
  <si>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</si>
  <si>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</si>
  <si>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</si>
  <si>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</si>
  <si>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</si>
  <si>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</si>
  <si>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</si>
  <si>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</si>
  <si>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</si>
  <si>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</si>
  <si>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</si>
  <si>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</si>
  <si>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</si>
  <si>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</si>
  <si>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</si>
  <si>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</si>
  <si>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</si>
  <si>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</si>
  <si>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</si>
  <si>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</si>
  <si>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</si>
  <si>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</si>
  <si>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</si>
  <si>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</si>
  <si>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</si>
  <si>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</si>
  <si>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</si>
  <si>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</si>
  <si>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</si>
  <si>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</si>
  <si>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</si>
  <si>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</si>
  <si>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</si>
  <si>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</si>
  <si>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</si>
  <si>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</si>
  <si>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</si>
  <si>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</si>
  <si>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</si>
  <si>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</si>
  <si>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</si>
  <si>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</si>
  <si>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</si>
  <si>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</si>
  <si>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</si>
  <si>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</si>
  <si>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</si>
  <si>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</si>
  <si>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</si>
  <si>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</si>
  <si>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</si>
  <si>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</si>
  <si>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</si>
  <si>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</si>
  <si>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</si>
  <si>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</si>
  <si>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</si>
  <si>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</si>
  <si>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</si>
  <si>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</si>
  <si>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</si>
  <si>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</si>
  <si>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</si>
  <si>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</si>
  <si>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</si>
  <si>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</si>
  <si>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</si>
  <si>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</si>
  <si>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</si>
  <si>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</si>
  <si>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</si>
  <si>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</si>
  <si>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</si>
  <si>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</si>
  <si>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</si>
  <si>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</si>
  <si>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</si>
  <si>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</si>
  <si>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</si>
  <si>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</si>
  <si>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</si>
  <si>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</si>
  <si>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</si>
  <si>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</si>
  <si>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</si>
  <si>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</si>
  <si>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</si>
  <si>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</si>
  <si>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</si>
  <si>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</si>
  <si>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</si>
  <si>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</si>
  <si>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</si>
  <si>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</si>
  <si>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</si>
  <si>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</si>
  <si>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</si>
  <si>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</si>
  <si>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</si>
  <si>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</si>
  <si>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</si>
  <si>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</si>
  <si>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</si>
  <si>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</si>
  <si>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</si>
  <si>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</si>
  <si>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</si>
  <si>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</si>
  <si>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</si>
  <si>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</si>
  <si>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</si>
  <si>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</si>
  <si>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</si>
  <si>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</si>
  <si>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</si>
  <si>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</si>
  <si>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</si>
  <si>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</si>
  <si>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</si>
  <si>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</si>
  <si>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</si>
  <si>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</si>
  <si>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</si>
  <si>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</si>
  <si>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</si>
  <si>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</si>
  <si>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</si>
  <si>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</si>
  <si>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</si>
  <si>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</si>
  <si>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</si>
  <si>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</si>
  <si>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</si>
  <si>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</si>
  <si>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</si>
  <si>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</si>
  <si>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</si>
  <si>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</si>
  <si>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</si>
  <si>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</si>
  <si>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</si>
  <si>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</si>
  <si>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</si>
  <si>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</si>
  <si>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</si>
  <si>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</si>
  <si>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</si>
  <si>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</si>
  <si>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</si>
  <si>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</si>
  <si>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</si>
  <si>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</si>
  <si>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</si>
  <si>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</si>
  <si>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</si>
  <si>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</si>
  <si>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</si>
  <si>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</si>
  <si>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</si>
  <si>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</si>
  <si>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</si>
  <si>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</si>
  <si>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</si>
  <si>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</si>
  <si>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</si>
  <si>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</si>
  <si>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</si>
  <si>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</si>
  <si>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</si>
  <si>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</si>
  <si>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</si>
  <si>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</si>
  <si>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</si>
  <si>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</si>
  <si>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</si>
  <si>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</si>
  <si>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</si>
  <si>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</si>
  <si>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</si>
  <si>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</si>
  <si>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</si>
  <si>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</si>
  <si>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</si>
  <si>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</si>
  <si>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</si>
  <si>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</si>
  <si>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</si>
  <si>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</si>
  <si>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</si>
  <si>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</si>
  <si>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</si>
  <si>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</si>
  <si>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</si>
  <si>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</si>
  <si>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</si>
  <si>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</si>
  <si>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</si>
  <si>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</si>
  <si>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</si>
  <si>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</si>
  <si>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</si>
  <si>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</si>
  <si>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</si>
  <si>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</si>
  <si>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</si>
  <si>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</si>
  <si>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</si>
  <si>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</si>
  <si>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</si>
  <si>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</si>
  <si>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</si>
  <si>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</si>
  <si>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</si>
  <si>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</si>
  <si>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</si>
  <si>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</si>
  <si>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</si>
  <si>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</si>
  <si>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</si>
  <si>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</si>
  <si>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</si>
  <si>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</si>
  <si>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</si>
  <si>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</si>
  <si>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</si>
  <si>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</si>
  <si>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</si>
  <si>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</si>
  <si>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</si>
  <si>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</si>
  <si>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</si>
  <si>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</si>
  <si>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</si>
  <si>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</si>
  <si>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</si>
  <si>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</si>
  <si>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</si>
  <si>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</si>
  <si>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</si>
  <si>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</si>
  <si>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</si>
  <si>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</si>
  <si>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</si>
  <si>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</si>
  <si>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</si>
  <si>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</si>
  <si>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</si>
  <si>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</si>
  <si>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</si>
  <si>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</si>
  <si>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</si>
  <si>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</si>
  <si>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</si>
  <si>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</si>
  <si>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</si>
  <si>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</si>
  <si>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</si>
  <si>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</si>
  <si>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</si>
  <si>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</si>
  <si>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</si>
  <si>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</si>
  <si>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</si>
  <si>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</si>
  <si>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</si>
  <si>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</si>
  <si>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</si>
  <si>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</si>
  <si>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</si>
  <si>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</si>
  <si>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</si>
  <si>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</si>
  <si>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</si>
  <si>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</si>
  <si>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</si>
  <si>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</si>
  <si>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</si>
  <si>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</si>
  <si>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</si>
  <si>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</si>
  <si>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</si>
  <si>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</si>
  <si>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</si>
  <si>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</si>
  <si>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</si>
  <si>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</si>
  <si>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</si>
  <si>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</si>
  <si>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</si>
  <si>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</si>
  <si>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</si>
  <si>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</si>
  <si>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</si>
  <si>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</si>
  <si>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</si>
  <si>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</si>
  <si>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</si>
  <si>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</si>
  <si>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</si>
  <si>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</si>
  <si>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</si>
  <si>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</si>
  <si>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</si>
  <si>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</si>
  <si>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</si>
  <si>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</si>
  <si>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</si>
  <si>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</si>
  <si>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</si>
  <si>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</si>
  <si>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</si>
  <si>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</si>
  <si>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</si>
  <si>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</si>
  <si>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</si>
  <si>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</si>
  <si>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</si>
  <si>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</si>
  <si>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</si>
  <si>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</si>
  <si>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</si>
  <si>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</si>
  <si>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</si>
  <si>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</si>
  <si>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</si>
  <si>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</si>
  <si>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</si>
  <si>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</si>
  <si>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</si>
  <si>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</si>
  <si>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</si>
  <si>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</si>
  <si>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</si>
  <si>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</si>
  <si>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</si>
  <si>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</si>
  <si>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</si>
  <si>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</si>
  <si>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</si>
  <si>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</si>
  <si>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</si>
  <si>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</si>
  <si>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</si>
  <si>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</si>
  <si>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</si>
  <si>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</si>
  <si>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</si>
  <si>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</si>
  <si>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</si>
  <si>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</si>
  <si>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</si>
  <si>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</si>
  <si>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</si>
  <si>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</si>
  <si>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</si>
  <si>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</si>
  <si>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</si>
  <si>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</si>
  <si>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</si>
  <si>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</si>
  <si>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</si>
  <si>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</si>
  <si>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</si>
  <si>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</si>
  <si>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</si>
  <si>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</si>
  <si>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</si>
  <si>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</si>
  <si>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</si>
  <si>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</si>
  <si>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</si>
  <si>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</si>
  <si>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</si>
  <si>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</si>
  <si>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</si>
  <si>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</si>
  <si>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</si>
  <si>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</si>
  <si>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</si>
  <si>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</si>
  <si>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</si>
  <si>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</si>
  <si>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</si>
  <si>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</si>
  <si>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</si>
  <si>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</si>
  <si>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</si>
  <si>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</si>
  <si>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</si>
  <si>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</si>
  <si>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</si>
  <si>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</si>
  <si>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</si>
  <si>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</si>
  <si>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</si>
  <si>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</si>
  <si>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</si>
  <si>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</si>
  <si>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</si>
  <si>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</si>
  <si>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</si>
  <si>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</si>
  <si>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</si>
  <si>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</si>
  <si>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</si>
  <si>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</si>
  <si>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</si>
  <si>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</si>
  <si>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</si>
  <si>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</si>
  <si>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</si>
  <si>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</si>
  <si>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</si>
  <si>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</si>
  <si>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</si>
  <si>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</si>
  <si>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</si>
  <si>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</si>
  <si>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</si>
  <si>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</si>
  <si>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</si>
  <si>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</si>
  <si>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</si>
  <si>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</si>
  <si>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</si>
  <si>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</si>
  <si>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</si>
  <si>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</si>
  <si>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</si>
  <si>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</si>
  <si>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</si>
  <si>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</si>
  <si>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</si>
  <si>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</si>
  <si>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</si>
  <si>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</si>
  <si>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</si>
  <si>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</si>
  <si>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</si>
  <si>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</si>
  <si>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</si>
  <si>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</si>
  <si>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</si>
  <si>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</si>
  <si>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</si>
  <si>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</si>
  <si>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</si>
  <si>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</si>
  <si>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</si>
  <si>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</si>
  <si>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</si>
  <si>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</si>
  <si>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</si>
  <si>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</si>
  <si>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</si>
  <si>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</si>
  <si>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</si>
  <si>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</si>
  <si>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</si>
  <si>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</si>
  <si>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</si>
  <si>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</si>
  <si>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</si>
  <si>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</si>
  <si>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</si>
  <si>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</si>
  <si>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</si>
  <si>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</si>
  <si>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</si>
  <si>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</si>
  <si>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</si>
  <si>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</si>
  <si>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</si>
  <si>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</si>
  <si>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</si>
  <si>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</si>
  <si>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</si>
  <si>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</si>
  <si>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</si>
  <si>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</si>
  <si>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</si>
  <si>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</si>
  <si>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</si>
  <si>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</si>
  <si>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</si>
  <si>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</si>
  <si>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</si>
  <si>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</si>
  <si>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</si>
  <si>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</si>
  <si>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</si>
  <si>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</si>
  <si>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</si>
  <si>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</si>
  <si>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</si>
  <si>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</si>
  <si>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</si>
  <si>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</si>
  <si>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</si>
  <si>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</si>
  <si>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</si>
  <si>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</si>
  <si>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</si>
  <si>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</si>
  <si>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</si>
  <si>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</si>
  <si>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</si>
  <si>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</si>
  <si>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</si>
  <si>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</si>
  <si>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</si>
  <si>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</si>
  <si>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</si>
  <si>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</si>
  <si>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</si>
  <si>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</si>
  <si>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</si>
  <si>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</si>
  <si>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</si>
  <si>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</si>
  <si>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</si>
  <si>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</si>
  <si>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</si>
  <si>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</si>
  <si>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</si>
  <si>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</si>
  <si>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</si>
  <si>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</si>
  <si>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</si>
  <si>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</si>
  <si>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</si>
  <si>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</si>
  <si>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</si>
  <si>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</si>
  <si>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</si>
  <si>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</si>
  <si>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</si>
  <si>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</si>
  <si>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</si>
  <si>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</si>
  <si>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</si>
  <si>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</si>
  <si>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</si>
  <si>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</si>
  <si>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</si>
  <si>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</si>
  <si>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</si>
  <si>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</si>
  <si>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</si>
  <si>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</si>
  <si>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</si>
  <si>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</si>
  <si>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</si>
  <si>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</si>
  <si>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</si>
  <si>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</si>
  <si>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</si>
  <si>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</si>
  <si>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</si>
  <si>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</si>
  <si>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</si>
  <si>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</si>
  <si>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</si>
  <si>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</si>
  <si>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</si>
  <si>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</si>
  <si>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</si>
  <si>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</si>
  <si>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</si>
  <si>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</si>
  <si>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</si>
  <si>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</si>
  <si>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</si>
  <si>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</si>
  <si>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</si>
  <si>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</si>
  <si>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</si>
  <si>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</si>
  <si>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</si>
  <si>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</si>
  <si>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</si>
  <si>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</si>
  <si>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</si>
  <si>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</si>
  <si>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</si>
  <si>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</si>
  <si>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</si>
  <si>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</si>
  <si>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</si>
  <si>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</si>
  <si>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</si>
  <si>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</si>
  <si>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</si>
  <si>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</si>
  <si>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</si>
  <si>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</si>
  <si>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</si>
  <si>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</si>
  <si>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</si>
  <si>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</si>
  <si>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</si>
  <si>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</si>
  <si>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</si>
  <si>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</si>
  <si>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</si>
  <si>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</si>
  <si>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</si>
  <si>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</si>
  <si>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</si>
  <si>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</si>
  <si>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</si>
  <si>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</si>
  <si>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</si>
  <si>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</si>
  <si>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</si>
  <si>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</si>
  <si>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</si>
  <si>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</si>
  <si>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</si>
  <si>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</si>
  <si>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</si>
  <si>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</si>
  <si>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</si>
  <si>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</si>
  <si>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</si>
  <si>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</si>
  <si>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</si>
  <si>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</si>
  <si>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</si>
  <si>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</si>
  <si>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</si>
  <si>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</si>
  <si>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</si>
  <si>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</si>
  <si>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</si>
  <si>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</si>
  <si>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</si>
  <si>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</si>
  <si>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</si>
  <si>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</si>
  <si>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</si>
  <si>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</si>
  <si>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</si>
  <si>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</si>
  <si>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</si>
  <si>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</si>
  <si>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</si>
  <si>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</si>
  <si>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</si>
  <si>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</si>
  <si>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</si>
  <si>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</si>
  <si>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</si>
  <si>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</si>
  <si>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</si>
  <si>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</si>
  <si>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</si>
  <si>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</si>
  <si>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</si>
  <si>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</si>
  <si>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</si>
  <si>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</si>
  <si>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</si>
  <si>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</si>
  <si>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</si>
  <si>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</si>
  <si>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</si>
  <si>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</si>
  <si>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</si>
  <si>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</si>
  <si>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</si>
  <si>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</si>
  <si>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</si>
  <si>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</si>
  <si>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</si>
  <si>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</si>
  <si>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</si>
  <si>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</si>
  <si>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</si>
  <si>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</si>
  <si>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</si>
  <si>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</si>
  <si>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</si>
  <si>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</si>
  <si>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</si>
  <si>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</si>
  <si>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</si>
  <si>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</si>
  <si>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</si>
  <si>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</si>
  <si>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</si>
  <si>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</si>
  <si>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</si>
  <si>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</si>
  <si>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</si>
  <si>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</si>
  <si>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</si>
  <si>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</si>
  <si>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</si>
  <si>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</si>
  <si>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</si>
  <si>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</si>
  <si>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</si>
  <si>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</si>
  <si>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</si>
  <si>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</si>
  <si>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</si>
  <si>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</si>
  <si>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</si>
  <si>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</si>
  <si>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</si>
  <si>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</si>
  <si>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</si>
  <si>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</si>
  <si>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</si>
  <si>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</si>
  <si>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</si>
  <si>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</si>
  <si>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</si>
  <si>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</si>
  <si>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</si>
  <si>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</si>
  <si>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</si>
  <si>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</si>
  <si>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</si>
  <si>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</si>
  <si>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</si>
  <si>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</si>
  <si>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</si>
  <si>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</si>
  <si>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</si>
  <si>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</si>
  <si>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</si>
  <si>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</si>
  <si>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</si>
  <si>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</si>
  <si>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</si>
  <si>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</si>
  <si>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</si>
  <si>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</si>
  <si>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</si>
  <si>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</si>
  <si>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</si>
  <si>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</si>
  <si>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</si>
  <si>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</si>
  <si>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</si>
  <si>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</si>
  <si>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</si>
  <si>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</si>
  <si>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</si>
  <si>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</si>
  <si>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</si>
  <si>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</si>
  <si>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</si>
  <si>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</si>
  <si>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</si>
  <si>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</si>
  <si>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</si>
  <si>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</si>
  <si>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</si>
  <si>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</si>
  <si>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</si>
  <si>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</si>
  <si>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</si>
  <si>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</si>
  <si>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</si>
  <si>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</si>
  <si>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</si>
  <si>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</si>
  <si>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</si>
  <si>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</si>
  <si>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</si>
  <si>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</si>
  <si>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</si>
  <si>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</si>
  <si>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</si>
  <si>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</si>
  <si>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</si>
  <si>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</si>
  <si>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</si>
  <si>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</si>
  <si>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</si>
  <si>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</si>
  <si>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</si>
  <si>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</si>
  <si>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</si>
  <si>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</si>
  <si>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</si>
  <si>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</si>
  <si>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</si>
  <si>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</si>
  <si>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</si>
  <si>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</si>
  <si>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</si>
  <si>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</si>
  <si>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</si>
  <si>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</si>
  <si>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</si>
  <si>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</si>
  <si>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</si>
  <si>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</si>
  <si>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</si>
  <si>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</si>
  <si>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</si>
  <si>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</si>
  <si>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</si>
  <si>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</si>
  <si>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</si>
  <si>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</si>
  <si>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</si>
  <si>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</si>
  <si>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</si>
  <si>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</si>
  <si>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</si>
  <si>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</si>
  <si>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</si>
  <si>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</si>
  <si>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</si>
  <si>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</si>
  <si>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</si>
  <si>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</si>
  <si>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</si>
  <si>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</si>
  <si>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</si>
  <si>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</si>
  <si>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</si>
  <si>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</si>
  <si>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</si>
  <si>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</si>
  <si>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</si>
  <si>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</si>
  <si>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</si>
  <si>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</si>
  <si>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</si>
  <si>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</si>
  <si>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</si>
  <si>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</si>
  <si>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</si>
  <si>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</si>
  <si>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</si>
  <si>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</si>
  <si>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</si>
  <si>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</si>
  <si>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</si>
  <si>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</si>
  <si>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</si>
  <si>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</si>
  <si>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</si>
  <si>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</si>
  <si>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</si>
  <si>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</si>
  <si>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</si>
  <si>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</si>
  <si>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</si>
  <si>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</si>
  <si>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</si>
  <si>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</si>
  <si>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</si>
  <si>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</si>
  <si>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</si>
  <si>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</si>
  <si>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</si>
  <si>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</si>
  <si>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</si>
  <si>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</si>
  <si>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</si>
  <si>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</si>
  <si>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</si>
  <si>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</si>
  <si>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</si>
  <si>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</si>
  <si>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</si>
  <si>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</si>
  <si>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</si>
  <si>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</si>
  <si>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</si>
  <si>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</si>
  <si>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</si>
  <si>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</si>
  <si>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</si>
  <si>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</si>
  <si>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</si>
  <si>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</si>
  <si>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</si>
  <si>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</si>
  <si>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</si>
  <si>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</si>
  <si>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</si>
  <si>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</si>
  <si>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</si>
  <si>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</si>
  <si>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</si>
  <si>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</si>
  <si>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</si>
  <si>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</si>
  <si>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</si>
  <si>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</si>
  <si>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</si>
  <si>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</si>
  <si>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</si>
  <si>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</si>
  <si>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</si>
  <si>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</si>
  <si>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</si>
  <si>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</si>
  <si>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</si>
  <si>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</si>
  <si>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</si>
  <si>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</si>
  <si>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</si>
  <si>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</si>
  <si>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</si>
  <si>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</si>
  <si>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</si>
  <si>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</si>
  <si>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</si>
  <si>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</si>
  <si>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</si>
  <si>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</si>
  <si>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</si>
  <si>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</si>
  <si>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</si>
  <si>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</si>
  <si>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</si>
  <si>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</si>
  <si>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</si>
  <si>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</si>
  <si>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</si>
  <si>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</si>
  <si>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</si>
  <si>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</si>
  <si>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</si>
  <si>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</si>
  <si>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</si>
  <si>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</si>
  <si>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</si>
  <si>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</si>
  <si>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</si>
  <si>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</si>
  <si>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</si>
  <si>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</si>
  <si>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</si>
  <si>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</si>
  <si>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</si>
  <si>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</si>
  <si>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</si>
  <si>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</si>
  <si>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</si>
  <si>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</si>
  <si>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</si>
  <si>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</si>
  <si>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</si>
  <si>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</si>
  <si>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</si>
  <si>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</si>
  <si>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</si>
  <si>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</si>
  <si>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</si>
  <si>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</si>
  <si>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</si>
  <si>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</si>
  <si>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</si>
  <si>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</si>
  <si>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</si>
  <si>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</si>
  <si>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</si>
  <si>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</si>
  <si>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</si>
  <si>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</si>
  <si>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</si>
  <si>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</si>
  <si>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</si>
  <si>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</si>
  <si>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</si>
  <si>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</si>
  <si>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</si>
  <si>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</si>
  <si>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</si>
  <si>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</si>
  <si>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</si>
  <si>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</si>
  <si>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</si>
  <si>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</si>
  <si>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</si>
  <si>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</si>
  <si>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</si>
  <si>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</si>
  <si>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</si>
  <si>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</si>
  <si>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</si>
  <si>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</si>
  <si>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</si>
  <si>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</si>
  <si>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</si>
  <si>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</si>
  <si>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</si>
  <si>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</si>
  <si>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</si>
  <si>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</si>
  <si>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</si>
  <si>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</si>
  <si>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</si>
  <si>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</si>
  <si>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</si>
  <si>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</si>
  <si>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</si>
  <si>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</si>
  <si>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</si>
  <si>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</si>
  <si>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</si>
  <si>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</si>
  <si>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</si>
  <si>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</si>
  <si>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</si>
  <si>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</si>
  <si>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</si>
  <si>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</si>
  <si>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</si>
  <si>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</si>
  <si>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</si>
  <si>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</si>
  <si>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</si>
  <si>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</si>
  <si>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</si>
  <si>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</si>
  <si>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</si>
  <si>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</si>
  <si>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</si>
  <si>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</si>
  <si>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</si>
  <si>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</si>
  <si>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</si>
  <si>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</si>
  <si>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</si>
  <si>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</si>
  <si>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</si>
  <si>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</si>
  <si>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</si>
  <si>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</si>
  <si>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</si>
  <si>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</si>
  <si>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</si>
  <si>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</si>
  <si>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</si>
  <si>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</si>
  <si>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</si>
  <si>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</si>
  <si>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</si>
  <si>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</si>
  <si>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</si>
  <si>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</si>
  <si>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</si>
  <si>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</si>
  <si>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</si>
  <si>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</si>
  <si>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</si>
  <si>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</si>
  <si>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</si>
  <si>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</si>
  <si>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</si>
  <si>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</si>
  <si>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</si>
  <si>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</si>
  <si>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</si>
  <si>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</si>
  <si>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</si>
  <si>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</si>
  <si>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</si>
  <si>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</si>
  <si>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</si>
  <si>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</si>
  <si>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</si>
  <si>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</si>
  <si>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</si>
  <si>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</si>
  <si>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</si>
  <si>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</si>
  <si>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</si>
  <si>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</si>
  <si>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</si>
  <si>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</si>
  <si>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</si>
  <si>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</si>
  <si>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</si>
  <si>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</si>
  <si>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</si>
  <si>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</si>
  <si>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</si>
  <si>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</si>
  <si>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</si>
  <si>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</si>
  <si>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</si>
  <si>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</si>
  <si>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</si>
  <si>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</si>
  <si>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</si>
  <si>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</si>
  <si>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</si>
  <si>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</si>
  <si>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</si>
  <si>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</si>
  <si>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</si>
  <si>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</si>
  <si>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</si>
  <si>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</si>
  <si>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</si>
  <si>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</si>
  <si>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</si>
  <si>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</si>
  <si>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</si>
  <si>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</si>
  <si>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</si>
  <si>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</si>
  <si>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</si>
  <si>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</si>
  <si>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</si>
  <si>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</si>
  <si>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</si>
  <si>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</si>
  <si>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</si>
  <si>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</si>
  <si>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</si>
  <si>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</si>
  <si>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</si>
  <si>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</si>
  <si>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</si>
  <si>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</si>
  <si>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</si>
  <si>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</si>
  <si>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</si>
  <si>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</si>
  <si>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</si>
  <si>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</si>
  <si>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</si>
  <si>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</si>
  <si>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</si>
  <si>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</si>
  <si>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</si>
  <si>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</si>
  <si>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</si>
  <si>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</si>
  <si>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</si>
  <si>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</si>
  <si>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</si>
  <si>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</si>
  <si>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</si>
  <si>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</si>
  <si>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</si>
  <si>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</si>
  <si>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</si>
  <si>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</si>
  <si>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</si>
  <si>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</si>
  <si>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</si>
  <si>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</si>
  <si>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</si>
  <si>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</si>
  <si>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</si>
  <si>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</si>
  <si>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</si>
  <si>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</si>
  <si>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</si>
  <si>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</si>
  <si>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</si>
  <si>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</si>
  <si>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</si>
  <si>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</si>
  <si>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</si>
  <si>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</si>
  <si>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</si>
  <si>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</si>
  <si>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</si>
  <si>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</si>
  <si>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</si>
  <si>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</si>
  <si>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</si>
  <si>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</si>
  <si>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</si>
  <si>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</si>
  <si>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</si>
  <si>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</si>
  <si>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</si>
  <si>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</si>
  <si>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</si>
  <si>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</si>
  <si>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</si>
  <si>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</si>
  <si>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</si>
  <si>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</si>
  <si>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</si>
  <si>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</si>
  <si>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</si>
  <si>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</si>
  <si>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</si>
  <si>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</si>
  <si>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</si>
  <si>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</si>
  <si>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</si>
  <si>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</si>
  <si>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</si>
  <si>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</si>
  <si>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</si>
  <si>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</si>
  <si>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</si>
  <si>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</si>
  <si>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</si>
  <si>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</si>
  <si>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</si>
  <si>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</si>
  <si>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</si>
  <si>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</si>
  <si>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</si>
  <si>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</si>
  <si>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</si>
  <si>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</si>
  <si>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</si>
  <si>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</si>
  <si>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</si>
  <si>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</si>
  <si>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</si>
  <si>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</si>
  <si>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</si>
  <si>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</si>
  <si>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</si>
  <si>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</si>
  <si>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</si>
  <si>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</si>
  <si>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</si>
  <si>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</si>
  <si>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</si>
  <si>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</si>
  <si>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</si>
  <si>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</si>
  <si>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</si>
  <si>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</si>
  <si>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</si>
  <si>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</si>
  <si>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</si>
  <si>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</si>
  <si>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</si>
  <si>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</si>
  <si>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</si>
  <si>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</si>
  <si>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</si>
  <si>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</si>
  <si>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</si>
  <si>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</si>
  <si>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</si>
  <si>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</si>
  <si>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</si>
  <si>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</si>
  <si>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</si>
  <si>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</si>
  <si>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</si>
  <si>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</si>
  <si>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</si>
  <si>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</si>
  <si>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</si>
  <si>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</si>
  <si>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</si>
  <si>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</si>
  <si>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</si>
  <si>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</si>
  <si>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</si>
  <si>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</si>
  <si>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</si>
  <si>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</si>
  <si>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</si>
  <si>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</si>
  <si>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</si>
  <si>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</si>
  <si>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</si>
  <si>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</si>
  <si>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</si>
  <si>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</si>
  <si>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</si>
  <si>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</si>
  <si>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</si>
  <si>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</si>
  <si>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</si>
  <si>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</si>
  <si>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</si>
  <si>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</si>
  <si>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</si>
  <si>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</si>
  <si>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</si>
  <si>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</si>
  <si>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</si>
  <si>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</si>
  <si>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</si>
  <si>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</si>
  <si>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</si>
  <si>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</si>
  <si>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</si>
  <si>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</si>
  <si>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</si>
  <si>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</si>
  <si>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</si>
  <si>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</si>
  <si>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</si>
  <si>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</si>
  <si>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</si>
  <si>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</si>
  <si>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</si>
  <si>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</si>
  <si>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</si>
  <si>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</si>
  <si>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</si>
  <si>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</si>
  <si>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</si>
  <si>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</si>
  <si>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</si>
  <si>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</si>
  <si>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</si>
  <si>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</si>
  <si>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</si>
  <si>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</si>
  <si>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</si>
  <si>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</si>
  <si>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</si>
  <si>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</si>
  <si>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</si>
  <si>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</si>
  <si>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</si>
  <si>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</si>
  <si>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</si>
  <si>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</si>
  <si>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</si>
  <si>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</si>
  <si>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</si>
  <si>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</si>
  <si>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</si>
  <si>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</si>
  <si>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</si>
  <si>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</si>
  <si>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</si>
  <si>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</si>
  <si>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</si>
  <si>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</si>
  <si>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</si>
  <si>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</si>
  <si>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</si>
  <si>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</si>
  <si>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</si>
  <si>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</si>
  <si>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</si>
  <si>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</si>
  <si>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</si>
  <si>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</si>
  <si>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</si>
  <si>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</si>
  <si>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</si>
  <si>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</si>
  <si>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</si>
  <si>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</si>
  <si>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</si>
  <si>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</si>
  <si>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</si>
  <si>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</si>
  <si>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</si>
  <si>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</si>
  <si>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</si>
  <si>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</si>
  <si>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</si>
  <si>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</si>
  <si>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</si>
  <si>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</si>
  <si>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</si>
  <si>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</si>
  <si>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</si>
  <si>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</si>
  <si>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</si>
  <si>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</si>
  <si>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</si>
  <si>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</si>
  <si>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</si>
  <si>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</si>
  <si>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</si>
  <si>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</si>
  <si>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</si>
  <si>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</si>
  <si>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</si>
  <si>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</si>
  <si>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</si>
  <si>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</si>
  <si>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</si>
  <si>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</si>
  <si>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</si>
  <si>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</si>
  <si>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</si>
  <si>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</si>
  <si>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</si>
  <si>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</si>
  <si>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</si>
  <si>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</si>
  <si>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</si>
  <si>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</si>
  <si>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</si>
  <si>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</si>
  <si>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</si>
  <si>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</si>
  <si>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</si>
  <si>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</si>
  <si>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</si>
  <si>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</si>
  <si>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</si>
  <si>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</si>
  <si>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</si>
  <si>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</si>
  <si>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</si>
  <si>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</si>
  <si>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</si>
  <si>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</si>
  <si>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</si>
  <si>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</si>
  <si>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</si>
  <si>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</si>
  <si>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</si>
  <si>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</si>
  <si>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</si>
  <si>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</si>
  <si>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</si>
  <si>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</si>
  <si>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</si>
  <si>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</si>
  <si>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</si>
  <si>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</si>
  <si>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</si>
  <si>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</si>
  <si>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</si>
  <si>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</si>
  <si>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</si>
  <si>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</si>
  <si>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</si>
  <si>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</si>
  <si>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</si>
  <si>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</si>
  <si>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</si>
  <si>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</si>
  <si>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</si>
  <si>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</si>
  <si>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</si>
  <si>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</si>
  <si>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</si>
  <si>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</si>
  <si>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</si>
  <si>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</si>
  <si>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</si>
  <si>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</si>
  <si>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</si>
  <si>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</si>
  <si>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</si>
  <si>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</si>
  <si>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</si>
  <si>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</si>
  <si>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</si>
  <si>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</si>
  <si>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</si>
  <si>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</si>
  <si>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</si>
  <si>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</si>
  <si>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</si>
  <si>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</si>
  <si>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</si>
  <si>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</si>
  <si>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</si>
  <si>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</si>
  <si>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</si>
  <si>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</si>
  <si>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</si>
  <si>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</si>
  <si>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</si>
  <si>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</si>
  <si>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</si>
  <si>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</si>
  <si>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</si>
  <si>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</si>
  <si>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</si>
  <si>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</si>
  <si>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</si>
  <si>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</si>
  <si>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</si>
  <si>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</si>
  <si>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</si>
  <si>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</si>
  <si>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</si>
  <si>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</si>
  <si>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</si>
  <si>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</si>
  <si>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</si>
  <si>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</si>
  <si>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</si>
  <si>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</si>
  <si>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</si>
  <si>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</si>
  <si>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</si>
  <si>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</si>
  <si>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</si>
  <si>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</si>
  <si>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</si>
  <si>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</si>
  <si>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</si>
  <si>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</si>
  <si>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</si>
  <si>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</si>
  <si>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</si>
  <si>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</si>
  <si>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</si>
  <si>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</si>
  <si>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</si>
  <si>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</si>
  <si>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</si>
  <si>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</si>
  <si>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</si>
  <si>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</si>
  <si>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</si>
  <si>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</si>
  <si>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</si>
  <si>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</si>
  <si>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</si>
  <si>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</si>
  <si>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</si>
  <si>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</si>
  <si>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</si>
  <si>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</si>
  <si>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</si>
  <si>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</si>
  <si>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</si>
  <si>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</si>
  <si>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</si>
  <si>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</si>
  <si>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</si>
  <si>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</si>
  <si>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</si>
  <si>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</si>
  <si>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</si>
  <si>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</si>
  <si>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</si>
  <si>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</si>
  <si>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</si>
  <si>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</si>
  <si>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</si>
  <si>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</si>
  <si>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</si>
  <si>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</si>
  <si>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</si>
  <si>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</si>
  <si>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</si>
  <si>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</si>
  <si>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</si>
  <si>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</si>
  <si>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</si>
  <si>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</si>
  <si>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</si>
  <si>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</si>
  <si>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</si>
  <si>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</si>
  <si>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</si>
  <si>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</si>
  <si>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</si>
  <si>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</si>
  <si>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</si>
  <si>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</si>
  <si>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</si>
  <si>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</si>
  <si>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</si>
  <si>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</si>
  <si>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</si>
  <si>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</si>
  <si>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</si>
  <si>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</si>
  <si>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</si>
  <si>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</si>
  <si>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</si>
  <si>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</si>
  <si>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</si>
  <si>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</si>
  <si>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</si>
  <si>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</si>
  <si>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</si>
  <si>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</si>
  <si>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</si>
  <si>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</si>
  <si>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</si>
  <si>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</si>
  <si>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</si>
  <si>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</si>
  <si>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</si>
  <si>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</si>
  <si>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</si>
  <si>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</si>
  <si>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</si>
  <si>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</si>
  <si>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</si>
  <si>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</si>
  <si>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</si>
  <si>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</si>
  <si>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</si>
  <si>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</si>
  <si>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</si>
  <si>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</si>
  <si>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</si>
  <si>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</si>
  <si>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</si>
  <si>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</si>
  <si>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</si>
  <si>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</si>
  <si>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</si>
  <si>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</si>
  <si>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</si>
  <si>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</si>
  <si>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</si>
  <si>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</si>
  <si>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</si>
  <si>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</si>
  <si>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</si>
  <si>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</si>
  <si>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</si>
  <si>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</si>
  <si>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</si>
  <si>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</si>
  <si>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</si>
  <si>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</si>
  <si>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</si>
  <si>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</si>
  <si>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</si>
  <si>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</si>
  <si>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</si>
  <si>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</si>
  <si>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</si>
  <si>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</si>
  <si>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</si>
  <si>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</si>
  <si>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</si>
  <si>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</si>
  <si>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</si>
  <si>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</si>
  <si>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</si>
  <si>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</si>
  <si>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</si>
  <si>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</si>
  <si>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</si>
  <si>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</si>
  <si>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</si>
  <si>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</si>
  <si>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</si>
  <si>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</si>
  <si>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</si>
  <si>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</si>
  <si>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</si>
  <si>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</si>
  <si>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</si>
  <si>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</si>
  <si>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</si>
  <si>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</si>
  <si>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</si>
  <si>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</si>
  <si>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</si>
  <si>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</si>
  <si>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</si>
  <si>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</si>
  <si>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</si>
  <si>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</si>
  <si>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</si>
  <si>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</si>
  <si>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</si>
  <si>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</si>
  <si>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</si>
  <si>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</si>
  <si>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</si>
  <si>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</si>
  <si>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</si>
  <si>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</si>
  <si>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</si>
  <si>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</si>
  <si>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</si>
  <si>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</si>
  <si>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</si>
  <si>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</si>
  <si>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</si>
  <si>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</si>
  <si>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</si>
  <si>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</si>
  <si>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</si>
  <si>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</si>
  <si>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</si>
  <si>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</si>
  <si>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</si>
  <si>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</si>
  <si>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</si>
  <si>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</si>
  <si>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</si>
  <si>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</si>
  <si>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</si>
  <si>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</si>
  <si>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</si>
  <si>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</si>
  <si>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</si>
  <si>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</si>
  <si>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</si>
  <si>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</si>
  <si>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</si>
  <si>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</si>
  <si>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</si>
  <si>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</si>
  <si>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</si>
  <si>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</si>
  <si>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</si>
  <si>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</si>
  <si>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</si>
  <si>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</si>
  <si>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</si>
  <si>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</si>
  <si>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</si>
  <si>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</si>
  <si>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</si>
  <si>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</si>
  <si>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</si>
  <si>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</si>
  <si>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</si>
  <si>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</si>
  <si>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</si>
  <si>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</si>
  <si>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</si>
  <si>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</si>
  <si>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</si>
  <si>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</si>
  <si>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</si>
  <si>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</si>
  <si>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</si>
  <si>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</si>
  <si>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</si>
  <si>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</si>
  <si>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</si>
  <si>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</si>
  <si>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</si>
  <si>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</si>
  <si>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</si>
  <si>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</si>
  <si>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</si>
  <si>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</si>
  <si>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</si>
  <si>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</si>
  <si>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</si>
  <si>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</si>
  <si>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</si>
  <si>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</si>
  <si>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</si>
  <si>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</si>
  <si>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</si>
  <si>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</si>
  <si>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</si>
  <si>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</si>
  <si>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</si>
  <si>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</si>
  <si>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</si>
  <si>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</si>
  <si>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</si>
  <si>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</si>
  <si>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</si>
  <si>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</si>
  <si>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</si>
  <si>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</si>
  <si>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</si>
  <si>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</si>
  <si>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</si>
  <si>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</si>
  <si>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</si>
  <si>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</si>
  <si>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</si>
  <si>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</si>
  <si>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</si>
  <si>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</si>
  <si>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</si>
  <si>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</si>
  <si>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</si>
  <si>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</si>
  <si>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</si>
  <si>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</si>
  <si>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</si>
  <si>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</si>
  <si>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</si>
  <si>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</si>
  <si>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</si>
  <si>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</si>
  <si>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</si>
  <si>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</si>
  <si>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</si>
  <si>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</si>
  <si>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</si>
  <si>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</si>
  <si>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</si>
  <si>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</si>
  <si>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</si>
  <si>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</si>
  <si>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</si>
  <si>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</si>
  <si>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</si>
  <si>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</si>
  <si>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</si>
  <si>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</si>
  <si>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</si>
  <si>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</si>
  <si>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</si>
  <si>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</si>
  <si>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</si>
  <si>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</si>
  <si>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</si>
  <si>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</si>
  <si>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</si>
  <si>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</si>
  <si>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</si>
  <si>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</si>
  <si>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</si>
  <si>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</si>
  <si>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</si>
  <si>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</si>
  <si>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</si>
  <si>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</si>
  <si>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</si>
  <si>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</si>
  <si>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</si>
  <si>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</si>
  <si>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</si>
  <si>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</si>
  <si>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</si>
  <si>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</si>
  <si>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</si>
  <si>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</si>
  <si>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</si>
  <si>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</si>
  <si>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</si>
  <si>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</si>
  <si>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</si>
  <si>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</si>
  <si>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</si>
  <si>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</si>
  <si>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</si>
  <si>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</si>
  <si>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</si>
  <si>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</si>
  <si>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</si>
  <si>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</si>
  <si>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</si>
  <si>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</si>
  <si>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</si>
  <si>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</si>
  <si>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</si>
  <si>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</si>
  <si>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</si>
  <si>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</si>
  <si>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</si>
  <si>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</si>
  <si>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</si>
  <si>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</si>
  <si>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</si>
  <si>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</si>
  <si>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</si>
  <si>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</si>
  <si>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</si>
  <si>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</si>
  <si>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</si>
  <si>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</si>
  <si>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</si>
  <si>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</si>
  <si>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</si>
  <si>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</si>
  <si>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</si>
  <si>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</si>
  <si>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</si>
  <si>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</si>
  <si>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</si>
  <si>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</si>
  <si>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</si>
  <si>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</si>
  <si>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</si>
  <si>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</si>
  <si>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</si>
  <si>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</si>
  <si>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</si>
  <si>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</si>
  <si>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</si>
  <si>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</si>
  <si>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</si>
  <si>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</si>
  <si>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</si>
  <si>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</si>
  <si>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</si>
  <si>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</si>
  <si>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</si>
  <si>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</si>
  <si>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</si>
  <si>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</si>
  <si>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</si>
  <si>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</si>
  <si>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</si>
  <si>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</si>
  <si>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</si>
  <si>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</si>
  <si>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</si>
  <si>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</si>
  <si>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</si>
  <si>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</si>
  <si>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</si>
  <si>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</si>
  <si>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</si>
  <si>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</si>
  <si>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</si>
  <si>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</si>
  <si>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</si>
  <si>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</si>
  <si>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</si>
  <si>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</si>
  <si>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</si>
  <si>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</si>
  <si>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</si>
  <si>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</si>
  <si>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</si>
  <si>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</si>
  <si>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</si>
  <si>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</si>
  <si>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</si>
  <si>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</si>
  <si>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</si>
  <si>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</si>
  <si>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</si>
  <si>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</si>
  <si>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</si>
  <si>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</si>
  <si>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</si>
  <si>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</si>
  <si>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</si>
  <si>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</si>
  <si>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</si>
  <si>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</si>
  <si>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</si>
  <si>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</si>
  <si>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</si>
  <si>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</si>
  <si>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</si>
  <si>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</si>
  <si>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</si>
  <si>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</si>
  <si>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</si>
  <si>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</si>
  <si>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</si>
  <si>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</si>
  <si>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</si>
  <si>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</si>
  <si>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</si>
  <si>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</si>
  <si>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</si>
  <si>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</si>
  <si>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</si>
  <si>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</si>
  <si>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</si>
  <si>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</si>
  <si>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</si>
  <si>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</si>
  <si>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</si>
  <si>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</si>
  <si>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</si>
  <si>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</si>
  <si>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</si>
  <si>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</si>
  <si>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</si>
  <si>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</si>
  <si>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</si>
  <si>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</si>
  <si>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</si>
  <si>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</si>
  <si>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</si>
  <si>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</si>
  <si>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</si>
  <si>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</si>
  <si>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</si>
  <si>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</si>
  <si>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</si>
  <si>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</si>
  <si>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</si>
  <si>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</si>
  <si>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</si>
  <si>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</si>
  <si>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</si>
  <si>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</si>
  <si>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</si>
  <si>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</si>
  <si>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</si>
  <si>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</si>
  <si>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</si>
  <si>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</si>
  <si>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</si>
  <si>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</si>
  <si>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</si>
  <si>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</si>
  <si>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</si>
  <si>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</si>
  <si>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</si>
  <si>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</si>
  <si>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</si>
  <si>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</si>
  <si>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</si>
  <si>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</si>
  <si>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</si>
  <si>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</si>
  <si>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</si>
  <si>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</si>
  <si>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</si>
  <si>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</si>
  <si>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</si>
  <si>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</si>
  <si>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</si>
  <si>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</si>
  <si>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</si>
  <si>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</si>
  <si>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</si>
  <si>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</si>
  <si>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</si>
  <si>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</si>
  <si>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</si>
  <si>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</si>
  <si>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</si>
  <si>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</si>
  <si>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</si>
  <si>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</si>
  <si>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</si>
  <si>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</si>
  <si>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</si>
  <si>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</si>
  <si>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</si>
  <si>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</si>
  <si>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</si>
  <si>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</si>
  <si>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</si>
  <si>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</si>
  <si>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</si>
  <si>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</si>
  <si>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</si>
  <si>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</si>
  <si>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</si>
  <si>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</si>
  <si>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</si>
  <si>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</si>
  <si>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</si>
  <si>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</si>
  <si>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</si>
  <si>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</si>
  <si>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</si>
  <si>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</si>
  <si>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</si>
  <si>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</si>
  <si>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</si>
  <si>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</si>
  <si>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</si>
  <si>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</si>
  <si>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</si>
  <si>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</si>
  <si>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</si>
  <si>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</si>
  <si>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</si>
  <si>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</si>
  <si>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</si>
  <si>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</si>
  <si>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</si>
  <si>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</si>
  <si>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</si>
  <si>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</si>
  <si>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</si>
  <si>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</si>
  <si>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</si>
  <si>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</si>
  <si>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</si>
  <si>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</si>
  <si>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</si>
  <si>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</si>
  <si>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</si>
  <si>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</si>
  <si>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</si>
  <si>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</si>
  <si>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</si>
  <si>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</si>
  <si>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</si>
  <si>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</si>
  <si>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</si>
  <si>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</si>
  <si>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</si>
  <si>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</si>
  <si>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</si>
  <si>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</si>
  <si>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</si>
  <si>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</si>
  <si>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</si>
  <si>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</si>
  <si>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</si>
  <si>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</si>
  <si>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</si>
  <si>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</si>
  <si>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</si>
  <si>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</si>
  <si>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</si>
  <si>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</si>
  <si>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</si>
  <si>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</si>
  <si>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</si>
  <si>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</si>
  <si>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</si>
  <si>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</si>
  <si>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</si>
  <si>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</si>
  <si>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</si>
  <si>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</si>
  <si>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</si>
  <si>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</si>
  <si>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</si>
  <si>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</si>
  <si>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</si>
  <si>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</si>
  <si>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</si>
  <si>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</si>
  <si>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</si>
  <si>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</si>
  <si>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</si>
  <si>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</si>
  <si>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</si>
  <si>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</si>
  <si>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</si>
  <si>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</si>
  <si>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</si>
  <si>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</si>
  <si>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</si>
  <si>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</si>
  <si>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</si>
  <si>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</si>
  <si>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</si>
  <si>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</si>
  <si>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</si>
  <si>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</si>
  <si>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</si>
  <si>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</si>
  <si>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</si>
  <si>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</si>
  <si>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</si>
  <si>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</si>
  <si>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</si>
  <si>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</si>
  <si>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</si>
  <si>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</si>
  <si>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</si>
  <si>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</si>
  <si>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</si>
  <si>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</si>
  <si>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</si>
  <si>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</si>
  <si>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</si>
  <si>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</si>
  <si>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</si>
  <si>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</si>
  <si>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</si>
  <si>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</si>
  <si>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</si>
  <si>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</si>
  <si>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</si>
  <si>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</si>
  <si>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</si>
  <si>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</si>
  <si>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</si>
  <si>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</si>
  <si>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</si>
  <si>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</si>
  <si>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</si>
  <si>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</si>
  <si>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</si>
  <si>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</si>
  <si>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</si>
  <si>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</si>
  <si>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</si>
  <si>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</si>
  <si>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</si>
  <si>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</si>
  <si>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</si>
  <si>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</si>
  <si>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</si>
  <si>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</si>
  <si>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</si>
  <si>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</si>
  <si>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</si>
  <si>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</si>
  <si>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</si>
  <si>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</si>
  <si>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</si>
  <si>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</si>
  <si>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</si>
  <si>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</si>
  <si>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</si>
  <si>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</si>
  <si>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</si>
  <si>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</si>
  <si>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</si>
  <si>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</si>
  <si>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</si>
  <si>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</si>
  <si>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</si>
  <si>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</si>
  <si>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</si>
  <si>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</si>
  <si>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</si>
  <si>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</si>
  <si>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</si>
  <si>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</si>
  <si>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</si>
  <si>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</si>
  <si>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</si>
  <si>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</si>
  <si>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</si>
  <si>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</si>
  <si>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</si>
  <si>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</si>
  <si>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</si>
  <si>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</si>
  <si>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</si>
  <si>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</si>
  <si>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</si>
  <si>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</si>
  <si>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</si>
  <si>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</si>
  <si>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</si>
  <si>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</si>
  <si>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</si>
  <si>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</si>
  <si>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</si>
  <si>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</si>
  <si>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</si>
  <si>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</si>
  <si>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</si>
  <si>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</si>
  <si>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</si>
  <si>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</si>
  <si>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</si>
  <si>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</si>
  <si>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</si>
  <si>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</si>
  <si>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</si>
  <si>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</si>
  <si>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</si>
  <si>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</si>
  <si>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</si>
  <si>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</si>
  <si>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</si>
  <si>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</si>
  <si>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</si>
  <si>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</si>
  <si>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</si>
  <si>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</si>
  <si>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</si>
  <si>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</si>
  <si>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</si>
  <si>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</si>
  <si>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</si>
  <si>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</si>
  <si>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</si>
  <si>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</si>
  <si>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</si>
  <si>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</si>
  <si>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</si>
  <si>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</si>
  <si>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</si>
  <si>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</si>
  <si>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</si>
  <si>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</si>
  <si>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</si>
  <si>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</si>
  <si>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</si>
  <si>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</si>
  <si>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</si>
  <si>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</si>
  <si>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</si>
  <si>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</si>
  <si>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</si>
  <si>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</si>
  <si>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</si>
  <si>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</si>
  <si>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</si>
  <si>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</si>
  <si>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</si>
  <si>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</si>
  <si>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</si>
  <si>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</si>
  <si>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</si>
  <si>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</si>
  <si>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</si>
  <si>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</si>
  <si>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</si>
  <si>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</si>
  <si>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</si>
  <si>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</si>
  <si>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</si>
  <si>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</si>
  <si>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</si>
  <si>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</si>
  <si>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</si>
  <si>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</si>
  <si>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</si>
  <si>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</si>
  <si>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</si>
  <si>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</si>
  <si>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</si>
  <si>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</si>
  <si>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</si>
  <si>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</si>
  <si>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</si>
  <si>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</si>
  <si>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</si>
  <si>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</si>
  <si>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</si>
  <si>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</si>
  <si>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</si>
  <si>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</si>
  <si>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</si>
  <si>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</si>
  <si>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</si>
  <si>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</si>
  <si>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</si>
  <si>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</si>
  <si>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</si>
  <si>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</si>
  <si>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</si>
  <si>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</si>
  <si>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</si>
  <si>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</si>
  <si>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</si>
  <si>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</si>
  <si>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</si>
  <si>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</si>
  <si>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</si>
  <si>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</si>
  <si>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</si>
  <si>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</si>
  <si>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</si>
  <si>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</si>
  <si>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</si>
  <si>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</si>
  <si>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</si>
  <si>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</si>
  <si>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</si>
  <si>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</si>
  <si>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</si>
  <si>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</si>
  <si>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</si>
  <si>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</si>
  <si>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</si>
  <si>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</si>
  <si>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</si>
  <si>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</si>
  <si>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</si>
  <si>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</si>
  <si>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</si>
  <si>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</si>
  <si>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</si>
  <si>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</si>
  <si>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</si>
  <si>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</si>
  <si>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</si>
  <si>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</si>
  <si>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</si>
  <si>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</si>
  <si>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</si>
  <si>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</si>
  <si>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</si>
  <si>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</si>
  <si>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</si>
  <si>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</si>
  <si>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</si>
  <si>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</si>
  <si>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</si>
  <si>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</si>
  <si>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</si>
  <si>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</si>
  <si>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</si>
  <si>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</si>
  <si>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</si>
  <si>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</si>
  <si>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</si>
  <si>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</si>
  <si>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</si>
  <si>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</si>
  <si>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</si>
  <si>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</si>
  <si>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</si>
  <si>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</si>
  <si>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</si>
  <si>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</si>
  <si>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</si>
  <si>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</si>
  <si>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</si>
  <si>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</si>
  <si>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</si>
  <si>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</si>
  <si>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</si>
  <si>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</si>
  <si>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</si>
  <si>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</si>
  <si>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</si>
  <si>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</si>
  <si>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</si>
  <si>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</si>
  <si>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</si>
  <si>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</si>
  <si>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</si>
  <si>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</si>
  <si>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</si>
  <si>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</si>
  <si>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</si>
  <si>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</si>
  <si>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</si>
  <si>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</si>
  <si>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</si>
  <si>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</si>
  <si>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</si>
  <si>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</si>
  <si>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</si>
  <si>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</si>
  <si>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</si>
  <si>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</si>
  <si>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</si>
  <si>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</si>
  <si>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</si>
  <si>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</si>
  <si>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</si>
  <si>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</si>
  <si>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</si>
  <si>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</si>
  <si>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</si>
  <si>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</si>
  <si>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</si>
  <si>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</si>
  <si>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</si>
  <si>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</si>
  <si>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</si>
  <si>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</si>
  <si>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</si>
  <si>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</si>
  <si>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</si>
  <si>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</si>
  <si>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</si>
  <si>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</si>
  <si>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</si>
  <si>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</si>
  <si>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</si>
  <si>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</si>
  <si>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</si>
  <si>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</si>
  <si>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</si>
  <si>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</si>
  <si>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</si>
  <si>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</si>
  <si>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</si>
  <si>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</si>
  <si>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</si>
  <si>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</si>
  <si>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</si>
  <si>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</si>
  <si>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</si>
  <si>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</si>
  <si>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</si>
  <si>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</si>
  <si>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</si>
  <si>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</si>
  <si>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</si>
  <si>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</si>
  <si>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</si>
  <si>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</si>
  <si>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</si>
  <si>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</si>
  <si>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</si>
  <si>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</si>
  <si>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</si>
  <si>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</si>
  <si>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</si>
  <si>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</si>
  <si>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</si>
  <si>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</si>
  <si>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</si>
  <si>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</si>
  <si>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</si>
  <si>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</si>
  <si>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</si>
  <si>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</si>
  <si>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</si>
  <si>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</si>
  <si>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</si>
  <si>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</si>
  <si>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</si>
  <si>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</si>
  <si>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</si>
  <si>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</si>
  <si>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</si>
  <si>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</si>
  <si>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</si>
  <si>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</si>
  <si>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</si>
  <si>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</si>
  <si>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</si>
  <si>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</si>
  <si>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</si>
  <si>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</si>
  <si>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</si>
  <si>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</si>
  <si>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</si>
  <si>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</si>
  <si>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</si>
  <si>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</si>
  <si>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</si>
  <si>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</si>
  <si>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</si>
  <si>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</si>
  <si>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</si>
  <si>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</si>
  <si>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</si>
  <si>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</si>
  <si>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</si>
  <si>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</si>
  <si>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</si>
  <si>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</si>
  <si>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</si>
  <si>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</si>
  <si>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</si>
  <si>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</si>
  <si>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</si>
  <si>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</si>
  <si>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</si>
  <si>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</si>
  <si>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</si>
  <si>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</si>
  <si>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</si>
  <si>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</si>
  <si>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</si>
  <si>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</si>
  <si>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</si>
  <si>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</si>
  <si>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</si>
  <si>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</si>
  <si>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</si>
  <si>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</si>
  <si>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</si>
  <si>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</si>
  <si>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</si>
  <si>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</si>
  <si>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</si>
  <si>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</si>
  <si>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</si>
  <si>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</si>
  <si>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</si>
  <si>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</si>
  <si>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</si>
  <si>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</si>
  <si>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</si>
  <si>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</si>
  <si>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</si>
  <si>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</si>
  <si>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</si>
  <si>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</si>
  <si>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</si>
  <si>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</si>
  <si>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</si>
  <si>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</si>
  <si>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</si>
  <si>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</si>
  <si>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</si>
  <si>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</si>
  <si>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</si>
  <si>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</si>
  <si>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</si>
  <si>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</si>
  <si>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</si>
  <si>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</si>
  <si>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</si>
  <si>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</si>
  <si>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</si>
  <si>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</si>
  <si>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</si>
  <si>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</si>
  <si>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</si>
  <si>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</si>
  <si>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</si>
  <si>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</si>
  <si>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</si>
  <si>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</si>
  <si>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</si>
  <si>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</si>
  <si>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</si>
  <si>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</si>
  <si>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</si>
  <si>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</si>
  <si>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</si>
  <si>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</si>
  <si>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</si>
  <si>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</si>
  <si>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</si>
  <si>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</si>
  <si>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</si>
  <si>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</si>
  <si>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</si>
  <si>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</si>
  <si>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</si>
  <si>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</si>
  <si>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</si>
  <si>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</si>
  <si>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</si>
  <si>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</si>
  <si>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</si>
  <si>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</si>
  <si>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</si>
  <si>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</si>
  <si>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</si>
  <si>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</si>
  <si>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</si>
  <si>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</si>
  <si>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</si>
  <si>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</si>
  <si>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</si>
  <si>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</si>
  <si>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</si>
  <si>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</si>
  <si>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</si>
  <si>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</si>
  <si>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</si>
  <si>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</si>
  <si>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</si>
  <si>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</si>
  <si>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</si>
  <si>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</si>
  <si>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</si>
  <si>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</si>
  <si>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</si>
  <si>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</si>
  <si>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</si>
  <si>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</si>
  <si>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</si>
  <si>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</si>
  <si>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</si>
  <si>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</si>
  <si>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</si>
  <si>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</si>
  <si>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</si>
  <si>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</si>
  <si>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</si>
  <si>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</si>
  <si>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</si>
  <si>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</si>
  <si>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</si>
  <si>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</si>
  <si>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</si>
  <si>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</si>
  <si>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</si>
  <si>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</si>
  <si>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</si>
  <si>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</si>
  <si>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</si>
  <si>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</si>
  <si>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</si>
  <si>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</si>
  <si>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</si>
  <si>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</si>
  <si>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</si>
  <si>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</si>
  <si>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</si>
  <si>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</si>
  <si>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</si>
  <si>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</si>
  <si>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</si>
  <si>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</si>
  <si>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</si>
  <si>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</si>
  <si>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</si>
  <si>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</si>
  <si>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</si>
  <si>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</si>
  <si>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</si>
  <si>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</si>
  <si>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</si>
  <si>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</si>
  <si>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</si>
  <si>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</si>
  <si>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</si>
  <si>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</si>
  <si>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</si>
  <si>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</si>
  <si>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</si>
  <si>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</si>
  <si>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</si>
  <si>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</si>
  <si>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</si>
  <si>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</si>
  <si>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</si>
  <si>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</si>
  <si>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</si>
  <si>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</si>
  <si>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</si>
  <si>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</si>
  <si>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</si>
  <si>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</si>
  <si>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</si>
  <si>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</si>
  <si>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</si>
  <si>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</si>
  <si>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</si>
  <si>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</si>
  <si>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</si>
  <si>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</si>
  <si>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</si>
  <si>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</si>
  <si>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</si>
  <si>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</si>
  <si>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</si>
  <si>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</si>
  <si>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</si>
  <si>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</si>
  <si>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</si>
  <si>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</si>
  <si>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</si>
  <si>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</si>
  <si>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</si>
  <si>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</si>
  <si>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</si>
  <si>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</si>
  <si>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</si>
  <si>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</si>
  <si>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</si>
  <si>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</si>
  <si>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</si>
  <si>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</si>
  <si>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</si>
  <si>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</si>
  <si>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</si>
  <si>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</si>
  <si>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</si>
  <si>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</si>
  <si>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</si>
  <si>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</si>
  <si>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</si>
  <si>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</si>
  <si>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</si>
  <si>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</si>
  <si>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</si>
  <si>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</si>
  <si>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</si>
  <si>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</si>
  <si>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</si>
  <si>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</si>
  <si>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</si>
  <si>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</si>
  <si>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</si>
  <si>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</si>
  <si>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</si>
  <si>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</si>
  <si>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</si>
  <si>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</si>
  <si>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</si>
  <si>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</si>
  <si>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</si>
  <si>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</si>
  <si>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</si>
  <si>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</si>
  <si>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</si>
  <si>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</si>
  <si>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</si>
  <si>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</si>
  <si>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</si>
  <si>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</si>
  <si>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</si>
  <si>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</si>
  <si>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</si>
  <si>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</si>
  <si>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</si>
  <si>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</si>
  <si>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</si>
  <si>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</si>
  <si>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</si>
  <si>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</si>
  <si>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</si>
  <si>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</si>
  <si>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</si>
  <si>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</si>
  <si>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</si>
  <si>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</si>
  <si>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</si>
  <si>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</si>
  <si>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</si>
  <si>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</si>
  <si>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</si>
  <si>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</si>
  <si>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</si>
  <si>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</si>
  <si>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</si>
  <si>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</si>
  <si>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</si>
  <si>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</si>
  <si>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</si>
  <si>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</si>
  <si>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</si>
  <si>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</si>
  <si>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</si>
  <si>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</si>
  <si>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</si>
  <si>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</si>
  <si>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</si>
  <si>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</si>
  <si>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</si>
  <si>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</si>
  <si>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</si>
  <si>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</si>
  <si>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</si>
  <si>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</si>
  <si>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</si>
  <si>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</si>
  <si>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</si>
  <si>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</si>
  <si>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</si>
  <si>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</si>
  <si>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</si>
  <si>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</si>
  <si>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</si>
  <si>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</si>
  <si>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</si>
  <si>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</si>
  <si>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</si>
  <si>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</si>
  <si>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</si>
  <si>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</si>
  <si>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</si>
  <si>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</si>
  <si>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</si>
  <si>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</si>
  <si>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</si>
  <si>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</si>
  <si>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</si>
  <si>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</si>
  <si>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</si>
  <si>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</si>
  <si>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</si>
  <si>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</si>
  <si>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</si>
  <si>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</si>
  <si>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</si>
  <si>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</si>
  <si>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</si>
  <si>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</si>
  <si>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</si>
  <si>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</si>
  <si>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</si>
  <si>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</si>
  <si>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</si>
  <si>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</si>
  <si>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</si>
  <si>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</si>
  <si>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</si>
  <si>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</si>
  <si>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</si>
  <si>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</si>
  <si>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</si>
  <si>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</si>
  <si>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</si>
  <si>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</si>
  <si>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</si>
  <si>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</si>
  <si>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</si>
  <si>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</si>
  <si>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</si>
  <si>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</si>
  <si>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</si>
  <si>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</si>
  <si>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</si>
  <si>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</si>
  <si>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</si>
  <si>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</si>
  <si>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</si>
  <si>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</si>
  <si>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</si>
  <si>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</si>
  <si>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</si>
  <si>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</si>
  <si>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</si>
  <si>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</si>
  <si>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</si>
  <si>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</si>
  <si>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</si>
  <si>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</si>
  <si>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</si>
  <si>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</si>
  <si>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</si>
  <si>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</si>
  <si>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</si>
  <si>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</si>
  <si>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</si>
  <si>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</si>
  <si>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</si>
  <si>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</si>
  <si>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</si>
  <si>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</si>
  <si>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</si>
  <si>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</si>
  <si>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</si>
  <si>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</si>
  <si>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</si>
  <si>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</si>
  <si>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</si>
  <si>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</si>
  <si>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</si>
  <si>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</si>
  <si>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</si>
  <si>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</si>
  <si>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</si>
  <si>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</si>
  <si>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</si>
  <si>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</si>
  <si>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</si>
  <si>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</si>
  <si>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</si>
  <si>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</si>
  <si>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</si>
  <si>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</si>
  <si>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</si>
  <si>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</si>
  <si>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</si>
  <si>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</si>
  <si>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</si>
  <si>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</si>
  <si>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</si>
  <si>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</si>
  <si>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</si>
  <si>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</si>
  <si>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</si>
  <si>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</si>
  <si>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</si>
  <si>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</si>
  <si>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</si>
  <si>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</si>
  <si>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</si>
  <si>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</si>
  <si>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</si>
  <si>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</si>
  <si>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</si>
  <si>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</si>
  <si>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</si>
  <si>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</si>
  <si>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</si>
  <si>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</si>
  <si>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</si>
  <si>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</si>
  <si>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</si>
  <si>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</si>
  <si>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</si>
  <si>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</si>
  <si>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</si>
  <si>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</si>
  <si>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</si>
  <si>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</si>
  <si>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</si>
  <si>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</si>
  <si>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</si>
  <si>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</si>
  <si>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</si>
  <si>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</si>
  <si>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</si>
  <si>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</si>
  <si>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</si>
  <si>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</si>
  <si>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</si>
  <si>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</si>
  <si>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</si>
  <si>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</si>
  <si>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</si>
  <si>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</si>
  <si>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</si>
  <si>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</si>
  <si>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</si>
  <si>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</si>
  <si>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</si>
  <si>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</si>
  <si>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</si>
  <si>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</si>
  <si>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</si>
  <si>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</si>
  <si>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</si>
  <si>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</si>
  <si>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</si>
  <si>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</si>
  <si>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</si>
  <si>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</si>
  <si>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</si>
  <si>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</si>
  <si>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</si>
  <si>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</si>
  <si>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</si>
  <si>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</si>
  <si>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</si>
  <si>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</si>
  <si>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</si>
  <si>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</si>
  <si>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</si>
  <si>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</si>
  <si>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</si>
  <si>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</si>
  <si>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</si>
  <si>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</si>
  <si>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</si>
  <si>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</si>
  <si>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</si>
  <si>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</si>
  <si>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</si>
  <si>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</si>
  <si>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</si>
  <si>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</si>
  <si>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</si>
  <si>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</si>
  <si>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</si>
  <si>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</si>
  <si>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</si>
  <si>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</si>
  <si>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</si>
  <si>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</si>
  <si>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</si>
  <si>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</si>
  <si>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</si>
  <si>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</si>
  <si>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</si>
  <si>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</si>
  <si>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</si>
  <si>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</si>
  <si>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</si>
  <si>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</si>
  <si>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</si>
  <si>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</si>
  <si>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</si>
  <si>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</si>
  <si>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</si>
  <si>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</si>
  <si>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</si>
  <si>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</si>
  <si>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</si>
  <si>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</si>
  <si>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</si>
  <si>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</si>
  <si>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</si>
  <si>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</si>
  <si>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</si>
  <si>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</si>
  <si>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</si>
  <si>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</si>
  <si>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</si>
  <si>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</si>
  <si>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</si>
  <si>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</si>
  <si>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</si>
  <si>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</si>
  <si>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</si>
  <si>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</si>
  <si>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</si>
  <si>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</si>
  <si>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</si>
  <si>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</si>
  <si>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</si>
  <si>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</si>
  <si>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</si>
  <si>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</si>
  <si>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</si>
  <si>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</si>
  <si>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</si>
  <si>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</si>
  <si>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</si>
  <si>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</si>
  <si>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</si>
  <si>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</si>
  <si>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</si>
  <si>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</si>
  <si>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</si>
  <si>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</si>
  <si>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</si>
  <si>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</si>
  <si>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</si>
  <si>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</si>
  <si>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</si>
  <si>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</si>
  <si>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</si>
  <si>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</si>
  <si>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</si>
  <si>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</si>
  <si>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</si>
  <si>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</si>
  <si>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</si>
  <si>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</si>
  <si>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</si>
  <si>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</si>
  <si>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</si>
  <si>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</si>
  <si>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</si>
  <si>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</si>
  <si>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</si>
  <si>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</si>
  <si>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</si>
  <si>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</si>
  <si>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</si>
  <si>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</si>
  <si>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</si>
  <si>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</si>
  <si>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</si>
  <si>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</si>
  <si>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</si>
  <si>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</si>
  <si>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</si>
  <si>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</si>
  <si>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</si>
  <si>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</si>
  <si>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</si>
  <si>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</si>
  <si>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</si>
  <si>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</si>
  <si>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</si>
  <si>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</si>
  <si>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</si>
  <si>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</si>
  <si>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</si>
  <si>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</si>
  <si>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</si>
  <si>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</si>
  <si>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</si>
  <si>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</si>
  <si>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</si>
  <si>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</si>
  <si>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</si>
  <si>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</si>
  <si>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</si>
  <si>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</si>
  <si>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</si>
  <si>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</si>
  <si>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</si>
  <si>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</si>
  <si>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</si>
  <si>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</si>
  <si>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</si>
  <si>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</si>
  <si>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</si>
  <si>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</si>
  <si>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</si>
  <si>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</si>
  <si>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</si>
  <si>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</si>
  <si>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</si>
  <si>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</si>
  <si>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</si>
  <si>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</si>
  <si>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</si>
  <si>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</si>
  <si>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</si>
  <si>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</si>
  <si>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</si>
  <si>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</si>
  <si>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</si>
  <si>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</si>
  <si>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</si>
  <si>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</si>
  <si>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</si>
  <si>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</si>
  <si>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</si>
  <si>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</si>
  <si>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</si>
  <si>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</si>
  <si>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</si>
  <si>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</si>
  <si>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</si>
  <si>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</si>
  <si>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</si>
  <si>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</si>
  <si>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</si>
  <si>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</si>
  <si>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</si>
  <si>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</si>
  <si>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</si>
  <si>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</si>
  <si>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</si>
  <si>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</si>
  <si>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</si>
  <si>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</si>
  <si>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</si>
  <si>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</si>
  <si>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</si>
  <si>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</si>
  <si>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</si>
  <si>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</si>
  <si>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</si>
  <si>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</si>
  <si>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</si>
  <si>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</si>
  <si>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</si>
  <si>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</si>
  <si>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</si>
  <si>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</si>
  <si>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</si>
  <si>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</si>
  <si>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</si>
  <si>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</si>
  <si>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</si>
  <si>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</si>
  <si>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</si>
  <si>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</si>
  <si>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</si>
  <si>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</si>
  <si>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</si>
  <si>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</si>
  <si>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</si>
  <si>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</si>
  <si>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</si>
  <si>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</si>
  <si>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</si>
  <si>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</si>
  <si>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</si>
  <si>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</si>
  <si>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</si>
  <si>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</si>
  <si>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</si>
  <si>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</si>
  <si>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</si>
  <si>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</si>
  <si>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</si>
  <si>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</si>
  <si>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</si>
  <si>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</si>
  <si>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</si>
  <si>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</si>
  <si>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</si>
  <si>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</si>
  <si>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</si>
  <si>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</si>
  <si>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</si>
  <si>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</si>
  <si>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</si>
  <si>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</si>
  <si>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</si>
  <si>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</si>
  <si>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</si>
  <si>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</si>
  <si>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</si>
  <si>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</si>
  <si>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</si>
  <si>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</si>
  <si>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</si>
  <si>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</si>
  <si>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</si>
  <si>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</si>
  <si>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</si>
  <si>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</si>
  <si>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</si>
  <si>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</si>
  <si>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</si>
  <si>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</si>
  <si>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</si>
  <si>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</si>
  <si>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</si>
  <si>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</si>
  <si>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</si>
  <si>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</si>
  <si>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</si>
  <si>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</si>
  <si>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</si>
  <si>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</si>
  <si>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</si>
  <si>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</si>
  <si>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</si>
  <si>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</si>
  <si>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</si>
  <si>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</si>
  <si>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</si>
  <si>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</si>
  <si>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</si>
  <si>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</si>
  <si>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</si>
  <si>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</si>
  <si>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</si>
  <si>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</si>
  <si>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</si>
  <si>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</si>
  <si>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</si>
  <si>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</si>
  <si>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</si>
  <si>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</si>
  <si>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</si>
  <si>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</si>
  <si>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</si>
  <si>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</si>
  <si>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</si>
  <si>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</si>
  <si>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</si>
  <si>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</si>
  <si>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</si>
  <si>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</si>
  <si>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</si>
  <si>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</si>
  <si>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</si>
  <si>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</si>
  <si>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</si>
  <si>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</si>
  <si>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</si>
  <si>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</si>
  <si>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</si>
  <si>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</si>
  <si>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</si>
  <si>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</si>
  <si>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</si>
  <si>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</si>
  <si>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</si>
  <si>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</si>
  <si>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</si>
  <si>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</si>
  <si>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</si>
  <si>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</si>
  <si>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</si>
  <si>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</si>
  <si>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</si>
  <si>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</si>
  <si>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</si>
  <si>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</si>
  <si>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</si>
  <si>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</si>
  <si>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</si>
  <si>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</si>
  <si>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</si>
  <si>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</si>
  <si>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</si>
  <si>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</si>
  <si>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</si>
  <si>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</si>
  <si>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</si>
  <si>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</si>
  <si>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</si>
  <si>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</si>
  <si>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</si>
  <si>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</si>
  <si>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</si>
  <si>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</si>
  <si>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</si>
  <si>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</si>
  <si>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</si>
  <si>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</si>
  <si>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</si>
  <si>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</si>
  <si>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</si>
  <si>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</si>
  <si>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</si>
  <si>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</si>
  <si>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</si>
  <si>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</si>
  <si>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</si>
  <si>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</si>
  <si>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</si>
  <si>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</si>
  <si>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</si>
  <si>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</si>
  <si>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</si>
  <si>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</si>
  <si>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</si>
  <si>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</si>
  <si>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</si>
  <si>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</si>
  <si>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</si>
  <si>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</si>
  <si>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</si>
  <si>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</si>
  <si>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</si>
  <si>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</si>
  <si>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</si>
  <si>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</si>
  <si>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</si>
  <si>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</si>
  <si>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</si>
  <si>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</si>
  <si>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</si>
  <si>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</si>
  <si>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</si>
  <si>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</si>
  <si>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</si>
  <si>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</si>
  <si>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</si>
  <si>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</si>
  <si>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</si>
  <si>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</si>
  <si>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</si>
  <si>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</si>
  <si>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</si>
  <si>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</si>
  <si>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</si>
  <si>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</si>
  <si>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</si>
  <si>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</si>
  <si>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</si>
  <si>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</si>
  <si>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</si>
  <si>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</si>
  <si>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</si>
  <si>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</si>
  <si>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</si>
  <si>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</si>
  <si>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</si>
  <si>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</si>
  <si>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</si>
  <si>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</si>
  <si>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</si>
  <si>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</si>
  <si>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</si>
  <si>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</si>
  <si>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</si>
  <si>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</si>
  <si>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</si>
  <si>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</si>
  <si>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</si>
  <si>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</si>
  <si>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</si>
  <si>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</si>
  <si>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</si>
  <si>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</si>
  <si>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</si>
  <si>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</si>
  <si>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</si>
  <si>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</si>
  <si>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</si>
  <si>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</si>
  <si>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</si>
  <si>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</si>
  <si>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</si>
  <si>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</si>
  <si>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</si>
  <si>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</si>
  <si>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</si>
  <si>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</si>
  <si>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</si>
  <si>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</si>
  <si>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</si>
  <si>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</si>
  <si>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</si>
  <si>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</si>
  <si>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</si>
  <si>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</si>
  <si>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</si>
  <si>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</si>
  <si>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</si>
  <si>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</si>
  <si>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</si>
  <si>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</si>
  <si>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</si>
  <si>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</si>
  <si>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</si>
  <si>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</si>
  <si>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</si>
  <si>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</si>
  <si>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</si>
  <si>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</si>
  <si>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</si>
  <si>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</si>
  <si>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</si>
  <si>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</si>
  <si>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</si>
  <si>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</si>
  <si>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</si>
  <si>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</si>
  <si>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</si>
  <si>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</si>
  <si>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</si>
  <si>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</si>
  <si>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</si>
  <si>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</si>
  <si>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</si>
  <si>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</si>
  <si>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</si>
  <si>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</si>
  <si>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</si>
  <si>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</si>
  <si>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</si>
  <si>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</si>
  <si>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</si>
  <si>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</si>
  <si>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</si>
  <si>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</si>
  <si>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</si>
  <si>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</si>
  <si>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</si>
  <si>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</si>
  <si>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</si>
  <si>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</si>
  <si>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</si>
  <si>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</si>
  <si>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</si>
  <si>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</si>
  <si>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</si>
  <si>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</si>
  <si>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</si>
  <si>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</si>
  <si>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</si>
  <si>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</si>
  <si>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</si>
  <si>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</si>
  <si>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</si>
  <si>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</si>
  <si>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</si>
  <si>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</si>
  <si>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</si>
  <si>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</si>
  <si>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</si>
  <si>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</si>
  <si>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</si>
  <si>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</si>
  <si>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</si>
  <si>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</si>
  <si>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</si>
  <si>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</si>
  <si>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</si>
  <si>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</si>
  <si>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</si>
  <si>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</si>
  <si>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</si>
  <si>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</si>
  <si>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</si>
  <si>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</si>
  <si>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</si>
  <si>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</si>
  <si>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</si>
  <si>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</si>
  <si>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</si>
  <si>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</si>
  <si>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</si>
  <si>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</si>
  <si>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</si>
  <si>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</si>
  <si>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</si>
  <si>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</si>
  <si>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</si>
  <si>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</si>
  <si>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</si>
  <si>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</si>
  <si>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</si>
  <si>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</si>
  <si>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</si>
  <si>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</si>
  <si>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</si>
  <si>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</si>
  <si>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</si>
  <si>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</si>
  <si>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</si>
  <si>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</si>
  <si>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</si>
  <si>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</si>
  <si>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</si>
  <si>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</si>
  <si>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</si>
  <si>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</si>
  <si>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</si>
  <si>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</si>
  <si>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</si>
  <si>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</si>
  <si>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</si>
  <si>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</si>
  <si>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</si>
  <si>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</si>
  <si>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</si>
  <si>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</si>
  <si>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</si>
  <si>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</si>
  <si>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</si>
  <si>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</si>
  <si>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</si>
  <si>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</si>
  <si>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</si>
  <si>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</si>
  <si>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</si>
  <si>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</si>
  <si>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</si>
  <si>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</si>
  <si>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</si>
  <si>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</si>
  <si>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</si>
  <si>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</si>
  <si>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</si>
  <si>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</si>
  <si>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</si>
  <si>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</si>
  <si>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</si>
  <si>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</si>
  <si>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</si>
  <si>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</si>
  <si>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</si>
  <si>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</si>
  <si>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</si>
  <si>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</si>
  <si>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</si>
  <si>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</si>
  <si>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</si>
  <si>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</si>
  <si>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</si>
  <si>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</si>
  <si>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</si>
  <si>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</si>
  <si>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</si>
  <si>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</si>
  <si>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</si>
  <si>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</si>
  <si>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</si>
  <si>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</si>
  <si>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</si>
  <si>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</si>
  <si>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</si>
  <si>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</si>
  <si>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</si>
  <si>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</si>
  <si>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</si>
  <si>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</si>
  <si>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</si>
  <si>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</si>
  <si>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</si>
  <si>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</si>
  <si>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</si>
  <si>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</si>
  <si>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</si>
  <si>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</si>
  <si>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</si>
  <si>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</si>
  <si>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</si>
  <si>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</si>
  <si>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</si>
  <si>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</si>
  <si>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</si>
  <si>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</si>
  <si>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</si>
  <si>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</si>
  <si>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</si>
  <si>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</si>
  <si>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</si>
  <si>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</si>
  <si>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</si>
  <si>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</si>
  <si>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</si>
  <si>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</si>
  <si>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</si>
  <si>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</si>
  <si>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</si>
  <si>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</si>
  <si>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</si>
  <si>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</si>
  <si>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</si>
  <si>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</si>
  <si>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</si>
  <si>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</si>
  <si>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</si>
  <si>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</si>
  <si>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</si>
  <si>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</si>
  <si>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</si>
  <si>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</si>
  <si>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</si>
  <si>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</si>
  <si>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</si>
  <si>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</si>
  <si>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</si>
  <si>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</si>
  <si>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</si>
  <si>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</si>
  <si>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</si>
  <si>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</si>
  <si>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</si>
  <si>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</si>
  <si>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</si>
  <si>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</si>
  <si>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</si>
  <si>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</si>
  <si>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</si>
  <si>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</si>
  <si>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</si>
  <si>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</si>
  <si>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</si>
  <si>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</si>
  <si>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</si>
  <si>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</si>
  <si>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</si>
  <si>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</si>
  <si>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</si>
  <si>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</si>
  <si>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</si>
  <si>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</si>
  <si>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</si>
  <si>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</si>
  <si>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</si>
  <si>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</si>
  <si>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</si>
  <si>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</si>
  <si>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</si>
  <si>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</si>
  <si>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</si>
  <si>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</si>
  <si>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</si>
  <si>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</si>
  <si>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</si>
  <si>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</si>
  <si>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</si>
  <si>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</si>
  <si>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</si>
  <si>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</si>
  <si>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</si>
  <si>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</si>
  <si>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</si>
  <si>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</si>
  <si>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</si>
  <si>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</si>
  <si>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</si>
  <si>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</si>
  <si>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</si>
  <si>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</si>
  <si>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</si>
  <si>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</si>
  <si>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</si>
  <si>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</si>
  <si>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</si>
  <si>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</si>
  <si>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</si>
  <si>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</si>
  <si>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</si>
  <si>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</si>
  <si>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</si>
  <si>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</si>
  <si>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</si>
  <si>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</si>
  <si>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</si>
  <si>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</si>
  <si>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</si>
  <si>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</si>
  <si>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</si>
  <si>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</si>
  <si>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</si>
  <si>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</si>
  <si>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</si>
  <si>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</si>
  <si>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</si>
  <si>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</si>
  <si>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</si>
  <si>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</si>
  <si>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</si>
  <si>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</si>
  <si>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</si>
  <si>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</si>
  <si>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</si>
  <si>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</si>
  <si>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</si>
  <si>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</si>
  <si>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</si>
  <si>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</si>
  <si>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</si>
  <si>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</si>
  <si>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</si>
  <si>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</si>
  <si>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</si>
  <si>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</si>
  <si>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</si>
  <si>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</si>
  <si>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</si>
  <si>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</si>
  <si>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</si>
  <si>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</si>
  <si>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</si>
  <si>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</si>
  <si>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</si>
  <si>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</si>
  <si>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</si>
  <si>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</si>
  <si>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</si>
  <si>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</si>
  <si>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</si>
  <si>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</si>
  <si>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</si>
  <si>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</si>
  <si>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</si>
  <si>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</si>
  <si>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</si>
  <si>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</si>
  <si>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</si>
  <si>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</si>
  <si>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</si>
  <si>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</si>
  <si>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</si>
  <si>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</si>
  <si>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</si>
  <si>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</si>
  <si>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</si>
  <si>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</si>
  <si>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</si>
  <si>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</si>
  <si>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</si>
  <si>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</si>
  <si>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</si>
  <si>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</si>
  <si>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</si>
  <si>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</si>
  <si>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</si>
  <si>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</si>
  <si>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</si>
  <si>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</si>
  <si>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</si>
  <si>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</si>
  <si>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</si>
  <si>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</si>
  <si>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</si>
  <si>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</si>
  <si>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</si>
  <si>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</si>
  <si>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</si>
  <si>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</si>
  <si>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</si>
  <si>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</si>
  <si>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</si>
  <si>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</si>
  <si>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</si>
  <si>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</si>
  <si>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</si>
  <si>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</si>
  <si>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</si>
  <si>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</si>
  <si>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</si>
  <si>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</si>
  <si>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</si>
  <si>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</si>
  <si>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</si>
  <si>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</si>
  <si>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</si>
  <si>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</si>
  <si>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</si>
  <si>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</si>
  <si>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</si>
  <si>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</si>
  <si>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</si>
  <si>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</si>
  <si>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</si>
  <si>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</si>
  <si>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</si>
  <si>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</si>
  <si>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</si>
  <si>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</si>
  <si>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</si>
  <si>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</si>
  <si>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</si>
  <si>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</si>
  <si>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</si>
  <si>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</si>
  <si>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</si>
  <si>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</si>
  <si>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</si>
  <si>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</si>
  <si>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</si>
  <si>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</si>
  <si>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</si>
  <si>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</si>
  <si>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</si>
  <si>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</si>
  <si>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</si>
  <si>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</si>
  <si>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</si>
  <si>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</si>
  <si>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</si>
  <si>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</si>
  <si>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</si>
  <si>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</si>
  <si>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</si>
  <si>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</si>
  <si>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</si>
  <si>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</si>
  <si>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</si>
  <si>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</si>
  <si>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</si>
  <si>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</si>
  <si>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</si>
  <si>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</si>
  <si>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</si>
  <si>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</si>
  <si>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</si>
  <si>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</si>
  <si>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</si>
  <si>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</si>
  <si>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</si>
  <si>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</si>
  <si>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</si>
  <si>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</si>
  <si>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</si>
  <si>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</si>
  <si>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</si>
  <si>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</si>
  <si>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</si>
  <si>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</si>
  <si>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</si>
  <si>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</si>
  <si>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</si>
  <si>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</si>
  <si>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</si>
  <si>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</si>
  <si>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</si>
  <si>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</si>
  <si>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</si>
  <si>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</si>
  <si>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</si>
  <si>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</si>
  <si>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</si>
  <si>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</si>
  <si>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</si>
  <si>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</si>
  <si>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</si>
  <si>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</si>
  <si>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</si>
  <si>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</si>
  <si>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</si>
  <si>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</si>
  <si>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</si>
  <si>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</si>
  <si>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</si>
  <si>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</si>
  <si>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</si>
  <si>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</si>
  <si>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</si>
  <si>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</si>
  <si>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</si>
  <si>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</si>
  <si>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</si>
  <si>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</si>
  <si>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</si>
  <si>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</si>
  <si>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</si>
  <si>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</si>
  <si>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</si>
  <si>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</si>
  <si>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</si>
  <si>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</si>
  <si>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</si>
  <si>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</si>
  <si>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</si>
  <si>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</si>
  <si>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</si>
  <si>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</si>
  <si>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</si>
  <si>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</si>
  <si>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</si>
  <si>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</si>
  <si>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</si>
  <si>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</si>
  <si>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</si>
  <si>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</si>
  <si>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</si>
  <si>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</si>
  <si>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</si>
  <si>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</si>
  <si>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</si>
  <si>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</si>
  <si>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</si>
  <si>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</si>
  <si>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</si>
  <si>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</si>
  <si>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</si>
  <si>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</si>
  <si>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</si>
  <si>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</si>
  <si>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</si>
  <si>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</si>
  <si>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</si>
  <si>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</si>
  <si>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</si>
  <si>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</si>
  <si>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</si>
  <si>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</si>
  <si>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</si>
  <si>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</si>
  <si>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</si>
  <si>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</si>
  <si>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</si>
  <si>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</si>
  <si>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</si>
  <si>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</si>
  <si>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</si>
  <si>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</si>
  <si>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</si>
  <si>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</si>
  <si>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</si>
  <si>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</si>
  <si>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</si>
  <si>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</si>
  <si>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</si>
  <si>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</si>
  <si>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</si>
  <si>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</si>
  <si>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</si>
  <si>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</si>
  <si>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</si>
  <si>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</si>
  <si>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</si>
  <si>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</si>
  <si>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</si>
  <si>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</si>
  <si>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</si>
  <si>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</si>
  <si>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</si>
  <si>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</si>
  <si>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</si>
  <si>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</si>
  <si>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</si>
  <si>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</si>
  <si>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</si>
  <si>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</si>
  <si>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</si>
  <si>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</si>
  <si>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</si>
  <si>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</si>
  <si>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</si>
  <si>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</si>
  <si>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</si>
  <si>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</si>
  <si>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</si>
  <si>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</si>
  <si>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</si>
  <si>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</si>
  <si>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</si>
  <si>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</si>
  <si>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</si>
  <si>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</si>
  <si>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</si>
  <si>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</si>
  <si>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</si>
  <si>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</si>
  <si>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</si>
  <si>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</si>
  <si>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</si>
  <si>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</si>
  <si>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</si>
  <si>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</si>
  <si>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</si>
  <si>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</si>
  <si>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</si>
  <si>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</si>
  <si>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</si>
  <si>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</si>
  <si>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</si>
  <si>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</si>
  <si>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</si>
  <si>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</si>
  <si>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</si>
  <si>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</si>
  <si>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</si>
  <si>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</si>
  <si>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</si>
  <si>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</si>
  <si>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</si>
  <si>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</si>
  <si>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</si>
  <si>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</si>
  <si>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</si>
  <si>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</si>
  <si>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</si>
  <si>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</si>
  <si>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</si>
  <si>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</si>
  <si>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</si>
  <si>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</si>
  <si>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</si>
  <si>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</si>
  <si>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</si>
  <si>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</si>
  <si>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</si>
  <si>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</si>
  <si>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</si>
  <si>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</si>
  <si>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</si>
  <si>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</si>
  <si>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</si>
  <si>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</si>
  <si>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</si>
  <si>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</si>
  <si>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</si>
  <si>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</si>
  <si>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</si>
  <si>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</si>
  <si>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</si>
  <si>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</si>
  <si>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</si>
  <si>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</si>
  <si>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</si>
  <si>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</si>
  <si>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</si>
  <si>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</si>
  <si>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</si>
  <si>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</si>
  <si>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</si>
  <si>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</si>
  <si>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</si>
  <si>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</si>
  <si>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</si>
  <si>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</si>
  <si>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</si>
  <si>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</si>
  <si>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</si>
  <si>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</si>
  <si>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</si>
  <si>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</si>
  <si>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</si>
  <si>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</si>
  <si>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</si>
  <si>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</si>
  <si>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</si>
  <si>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</si>
  <si>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</si>
  <si>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</si>
  <si>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</si>
  <si>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</si>
  <si>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</si>
  <si>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</si>
  <si>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</si>
  <si>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</si>
  <si>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</si>
  <si>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</si>
  <si>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</si>
  <si>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</si>
  <si>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</si>
  <si>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</si>
  <si>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</si>
  <si>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</si>
  <si>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</si>
  <si>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</si>
  <si>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</si>
  <si>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</si>
  <si>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</si>
  <si>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</si>
  <si>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</si>
  <si>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</si>
  <si>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</si>
  <si>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</si>
  <si>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</si>
  <si>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</si>
  <si>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</si>
  <si>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</si>
  <si>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</si>
  <si>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</si>
  <si>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</si>
  <si>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</si>
  <si>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</si>
  <si>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</si>
  <si>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</si>
  <si>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</si>
  <si>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</si>
  <si>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</si>
  <si>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</si>
  <si>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</si>
  <si>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</si>
  <si>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</si>
  <si>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</si>
  <si>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</si>
  <si>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</si>
  <si>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</si>
  <si>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</si>
  <si>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</si>
  <si>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</si>
  <si>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</si>
  <si>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</si>
  <si>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</si>
  <si>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</si>
  <si>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</si>
  <si>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</si>
  <si>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</si>
  <si>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</si>
  <si>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</si>
  <si>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</si>
  <si>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</si>
  <si>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</si>
  <si>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</si>
  <si>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</si>
  <si>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</si>
  <si>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</si>
  <si>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</si>
  <si>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</si>
  <si>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</si>
  <si>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</si>
  <si>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</si>
  <si>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</si>
  <si>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</si>
  <si>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</si>
  <si>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</si>
  <si>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</si>
  <si>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</si>
  <si>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</si>
  <si>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</si>
  <si>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</si>
  <si>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</si>
  <si>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</si>
  <si>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</si>
  <si>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</si>
  <si>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</si>
  <si>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</si>
  <si>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</si>
  <si>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</si>
  <si>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</si>
  <si>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</si>
  <si>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</si>
  <si>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</si>
  <si>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</si>
  <si>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</si>
  <si>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</si>
  <si>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</si>
  <si>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</si>
  <si>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</si>
  <si>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</si>
  <si>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</si>
  <si>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</si>
  <si>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</si>
  <si>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</si>
  <si>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</si>
  <si>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</si>
  <si>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</si>
  <si>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</si>
  <si>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</si>
  <si>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</si>
  <si>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</si>
  <si>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</si>
  <si>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</si>
  <si>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</si>
  <si>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</si>
  <si>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</si>
  <si>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</si>
  <si>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</si>
  <si>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</si>
  <si>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</si>
  <si>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</si>
  <si>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</si>
  <si>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</si>
  <si>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</si>
  <si>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</si>
  <si>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</si>
  <si>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</si>
  <si>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</si>
  <si>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</si>
  <si>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</si>
  <si>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</si>
  <si>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</si>
  <si>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</si>
  <si>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</si>
  <si>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</si>
  <si>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</si>
  <si>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</si>
  <si>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</si>
  <si>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</si>
  <si>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</si>
  <si>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</si>
  <si>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</si>
  <si>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</si>
  <si>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</si>
  <si>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</si>
  <si>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</si>
  <si>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</si>
  <si>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</si>
  <si>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</si>
  <si>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</si>
  <si>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</si>
  <si>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</si>
  <si>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</si>
  <si>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</si>
  <si>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</si>
  <si>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</si>
  <si>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</si>
  <si>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</si>
  <si>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</si>
  <si>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</si>
  <si>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</si>
  <si>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</si>
  <si>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</si>
  <si>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</si>
  <si>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</si>
  <si>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</si>
  <si>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</si>
  <si>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</si>
  <si>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</si>
  <si>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</si>
  <si>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</si>
  <si>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</si>
  <si>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</si>
  <si>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</si>
  <si>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</si>
  <si>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</si>
  <si>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</si>
  <si>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</si>
  <si>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</si>
  <si>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</si>
  <si>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</si>
  <si>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</si>
  <si>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</si>
  <si>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</si>
  <si>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</si>
  <si>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</si>
  <si>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</si>
  <si>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</si>
  <si>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</si>
  <si>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</si>
  <si>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</si>
  <si>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</si>
  <si>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</si>
  <si>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</si>
  <si>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</si>
  <si>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</si>
  <si>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</si>
  <si>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</si>
  <si>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</si>
  <si>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</si>
  <si>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</si>
  <si>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</si>
  <si>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</si>
  <si>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</si>
  <si>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</si>
  <si>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</si>
  <si>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</si>
  <si>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</si>
  <si>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</si>
  <si>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</si>
  <si>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</si>
  <si>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</si>
  <si>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</si>
  <si>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</si>
  <si>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</si>
  <si>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</si>
  <si>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</si>
  <si>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</si>
  <si>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</si>
  <si>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</si>
  <si>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</si>
  <si>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</si>
  <si>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</si>
  <si>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</si>
  <si>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</si>
  <si>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</si>
  <si>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</si>
  <si>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</si>
  <si>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</si>
  <si>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</si>
  <si>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</si>
  <si>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</si>
  <si>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</si>
  <si>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</si>
  <si>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</si>
  <si>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</si>
  <si>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</si>
  <si>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</si>
  <si>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</si>
  <si>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</si>
  <si>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</si>
  <si>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</si>
  <si>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</si>
  <si>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</si>
  <si>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</si>
  <si>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</si>
  <si>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</si>
  <si>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</si>
  <si>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</si>
  <si>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</si>
  <si>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</si>
  <si>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</si>
  <si>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</si>
  <si>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</si>
  <si>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</si>
  <si>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</si>
  <si>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</si>
  <si>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</si>
  <si>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</si>
  <si>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</si>
  <si>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</si>
  <si>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</si>
  <si>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</si>
  <si>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</si>
  <si>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</si>
  <si>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</si>
  <si>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</si>
  <si>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</si>
  <si>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</si>
  <si>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</si>
  <si>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</si>
  <si>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</si>
  <si>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</si>
  <si>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</si>
  <si>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</si>
  <si>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</si>
  <si>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</si>
  <si>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</si>
  <si>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</si>
  <si>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</si>
  <si>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</si>
  <si>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</si>
  <si>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</si>
  <si>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</si>
  <si>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</si>
  <si>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</si>
  <si>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</si>
  <si>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</si>
  <si>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</si>
  <si>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</si>
  <si>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</si>
  <si>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</si>
  <si>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</si>
  <si>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</si>
  <si>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</si>
  <si>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</si>
  <si>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</si>
  <si>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</si>
  <si>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</si>
  <si>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</si>
  <si>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</si>
  <si>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</si>
  <si>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</si>
  <si>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</si>
  <si>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</si>
  <si>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</si>
  <si>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</si>
  <si>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</si>
  <si>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</si>
  <si>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</si>
  <si>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</si>
  <si>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</si>
  <si>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</si>
  <si>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</si>
  <si>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</si>
  <si>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</si>
  <si>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</si>
  <si>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</si>
  <si>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</si>
  <si>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</si>
  <si>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</si>
  <si>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</si>
  <si>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</si>
  <si>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</si>
  <si>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</si>
  <si>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</si>
  <si>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</si>
  <si>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</si>
  <si>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</si>
  <si>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</si>
  <si>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</si>
  <si>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</si>
  <si>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</si>
  <si>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</si>
  <si>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</si>
  <si>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</si>
  <si>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</si>
  <si>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</si>
  <si>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</si>
  <si>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</si>
  <si>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</si>
  <si>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</si>
  <si>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</si>
  <si>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</si>
  <si>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</si>
  <si>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</si>
  <si>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</si>
  <si>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</si>
  <si>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</si>
  <si>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</si>
  <si>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</si>
  <si>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</si>
  <si>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</si>
  <si>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</si>
  <si>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</si>
  <si>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</si>
  <si>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</si>
  <si>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</si>
  <si>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</si>
  <si>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</si>
  <si>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</si>
  <si>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</si>
  <si>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</si>
  <si>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</si>
  <si>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</si>
  <si>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</si>
  <si>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</si>
  <si>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</si>
  <si>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</si>
  <si>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</si>
  <si>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</si>
  <si>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</si>
  <si>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</si>
  <si>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</si>
  <si>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</si>
  <si>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</si>
  <si>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</si>
  <si>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</si>
  <si>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</si>
  <si>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</si>
  <si>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</si>
  <si>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</si>
  <si>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</si>
  <si>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</si>
  <si>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</si>
  <si>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</si>
  <si>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</si>
  <si>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</si>
  <si>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</si>
  <si>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</si>
  <si>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</si>
  <si>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</si>
  <si>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</si>
  <si>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</si>
  <si>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</si>
  <si>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</si>
  <si>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</si>
  <si>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</si>
  <si>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</si>
  <si>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</si>
  <si>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</si>
  <si>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</si>
  <si>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</si>
  <si>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</si>
  <si>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</si>
  <si>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</si>
  <si>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</si>
  <si>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</si>
  <si>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</si>
  <si>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</si>
  <si>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</si>
  <si>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</si>
  <si>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</si>
  <si>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</si>
  <si>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</si>
  <si>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</si>
  <si>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</si>
  <si>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</si>
  <si>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</si>
  <si>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</si>
  <si>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</si>
  <si>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</si>
  <si>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</si>
  <si>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</si>
  <si>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</si>
  <si>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</si>
  <si>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</si>
  <si>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</si>
  <si>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</si>
  <si>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</si>
  <si>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</si>
  <si>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</si>
  <si>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</si>
  <si>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</si>
  <si>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</si>
  <si>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</si>
  <si>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</si>
  <si>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</si>
  <si>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</si>
  <si>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</si>
  <si>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</si>
  <si>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</si>
  <si>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</si>
  <si>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</si>
  <si>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</si>
  <si>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</si>
  <si>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</si>
  <si>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</si>
  <si>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</si>
  <si>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</si>
  <si>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</si>
  <si>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</si>
  <si>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</si>
  <si>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</si>
  <si>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</si>
  <si>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</si>
  <si>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</si>
  <si>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</si>
  <si>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</si>
  <si>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</si>
  <si>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</si>
  <si>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</si>
  <si>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</si>
  <si>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</si>
  <si>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</si>
  <si>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</si>
  <si>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</si>
  <si>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</si>
  <si>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</si>
  <si>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</si>
  <si>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</si>
  <si>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</si>
  <si>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</si>
  <si>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</si>
  <si>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</si>
  <si>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</si>
  <si>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</si>
  <si>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</si>
  <si>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</si>
  <si>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</si>
  <si>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</si>
  <si>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</si>
  <si>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</si>
  <si>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</si>
  <si>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</si>
  <si>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</si>
  <si>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</si>
  <si>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</si>
  <si>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</si>
  <si>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</si>
  <si>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</si>
  <si>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</si>
  <si>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</si>
  <si>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</si>
  <si>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</si>
  <si>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</si>
  <si>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</si>
  <si>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</si>
  <si>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</si>
  <si>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</si>
  <si>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</si>
  <si>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</si>
  <si>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</si>
  <si>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</si>
  <si>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</si>
  <si>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</si>
  <si>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</si>
  <si>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</si>
  <si>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</si>
  <si>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</si>
  <si>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</si>
  <si>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</si>
  <si>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</si>
  <si>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</si>
  <si>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</si>
  <si>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</si>
  <si>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</si>
  <si>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</si>
  <si>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</si>
  <si>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</si>
  <si>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</si>
  <si>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</si>
  <si>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</si>
  <si>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</si>
  <si>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</si>
  <si>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</si>
  <si>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</si>
  <si>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</si>
  <si>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</si>
  <si>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</si>
  <si>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</si>
  <si>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</si>
  <si>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</si>
  <si>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</si>
  <si>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</si>
  <si>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</si>
  <si>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</si>
  <si>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</si>
  <si>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</si>
  <si>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</si>
  <si>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</si>
  <si>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</si>
  <si>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</si>
  <si>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</si>
  <si>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</si>
  <si>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</si>
  <si>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</si>
  <si>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</si>
  <si>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</si>
  <si>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</si>
  <si>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</si>
  <si>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</si>
  <si>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</si>
  <si>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</si>
  <si>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</si>
  <si>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</si>
  <si>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</si>
  <si>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</si>
  <si>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</si>
  <si>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</si>
  <si>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</si>
  <si>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</si>
  <si>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</si>
  <si>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</si>
  <si>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</si>
  <si>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</si>
  <si>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</si>
  <si>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</si>
  <si>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</si>
  <si>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</si>
  <si>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</si>
  <si>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</si>
  <si>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</si>
  <si>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</si>
  <si>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</si>
  <si>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</si>
  <si>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</si>
  <si>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</si>
  <si>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</si>
  <si>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</si>
  <si>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</si>
  <si>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</si>
  <si>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</si>
  <si>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</si>
  <si>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</si>
  <si>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</si>
  <si>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</si>
  <si>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</si>
  <si>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</si>
  <si>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</si>
  <si>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</si>
  <si>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</si>
  <si>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</si>
  <si>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</si>
  <si>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</si>
  <si>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</si>
  <si>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</si>
  <si>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</si>
  <si>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</si>
  <si>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</si>
  <si>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</si>
  <si>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</si>
  <si>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</si>
  <si>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</si>
  <si>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</si>
  <si>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</si>
  <si>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</si>
  <si>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</si>
  <si>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</si>
  <si>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</si>
  <si>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</si>
  <si>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</si>
  <si>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</si>
  <si>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</si>
  <si>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</si>
  <si>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</si>
  <si>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</si>
  <si>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</si>
  <si>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</si>
  <si>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</si>
  <si>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</si>
  <si>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</si>
  <si>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</si>
  <si>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</si>
  <si>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</si>
  <si>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</si>
  <si>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</si>
  <si>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</si>
  <si>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</si>
  <si>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</si>
  <si>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</si>
  <si>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</si>
  <si>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</si>
  <si>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</si>
  <si>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</si>
  <si>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</si>
  <si>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</si>
  <si>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</si>
  <si>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</si>
  <si>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</si>
  <si>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</si>
  <si>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</si>
  <si>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</si>
  <si>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</si>
  <si>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</si>
  <si>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</si>
  <si>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</si>
  <si>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</si>
  <si>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</si>
  <si>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</si>
  <si>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</si>
  <si>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</si>
  <si>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</si>
  <si>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</si>
  <si>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</si>
  <si>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</si>
  <si>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</si>
  <si>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</si>
  <si>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</si>
  <si>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</si>
  <si>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</si>
  <si>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</si>
  <si>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</si>
  <si>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</si>
  <si>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</si>
  <si>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</si>
  <si>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</si>
  <si>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</si>
  <si>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</si>
  <si>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</si>
  <si>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</si>
  <si>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</si>
  <si>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</si>
  <si>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</si>
  <si>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</si>
  <si>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</si>
  <si>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</si>
  <si>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</si>
  <si>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</si>
  <si>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</si>
  <si>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</si>
  <si>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</si>
  <si>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</si>
  <si>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</si>
  <si>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</si>
  <si>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</si>
  <si>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</si>
  <si>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</si>
  <si>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</si>
  <si>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</si>
  <si>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</si>
  <si>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</si>
  <si>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</si>
  <si>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</si>
  <si>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</si>
  <si>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</si>
  <si>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</si>
  <si>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</si>
  <si>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</si>
  <si>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</si>
  <si>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</si>
  <si>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</si>
  <si>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</si>
  <si>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</si>
  <si>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</si>
  <si>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</si>
  <si>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</si>
  <si>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</si>
  <si>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</si>
  <si>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</si>
  <si>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</si>
  <si>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</si>
  <si>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</si>
  <si>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</si>
  <si>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</si>
  <si>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</si>
  <si>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</si>
  <si>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</si>
  <si>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</si>
  <si>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</si>
  <si>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</si>
  <si>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</si>
  <si>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</si>
  <si>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</si>
  <si>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</si>
  <si>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</si>
  <si>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</si>
  <si>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</si>
  <si>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</si>
  <si>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</si>
  <si>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</si>
  <si>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</si>
  <si>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</si>
  <si>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</si>
  <si>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</si>
  <si>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</si>
  <si>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</si>
  <si>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</si>
  <si>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</si>
  <si>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</si>
  <si>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</si>
  <si>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</si>
  <si>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</si>
  <si>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</si>
  <si>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</si>
  <si>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</si>
  <si>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</si>
  <si>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</si>
  <si>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</si>
  <si>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</si>
  <si>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</si>
  <si>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</si>
  <si>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</si>
  <si>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</si>
  <si>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</si>
  <si>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</si>
  <si>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</si>
  <si>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</si>
  <si>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</si>
  <si>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</si>
  <si>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</si>
  <si>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</si>
  <si>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</si>
  <si>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</si>
  <si>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</si>
  <si>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</si>
  <si>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</si>
  <si>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</si>
  <si>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</si>
  <si>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</si>
  <si>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</si>
  <si>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</si>
  <si>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</si>
  <si>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</si>
  <si>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</si>
  <si>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</si>
  <si>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</si>
  <si>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</si>
  <si>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</si>
  <si>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</si>
  <si>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</si>
  <si>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</si>
  <si>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</si>
  <si>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</si>
  <si>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</si>
  <si>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</si>
  <si>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</si>
  <si>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</si>
  <si>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</si>
  <si>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</si>
  <si>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</si>
  <si>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</si>
  <si>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</si>
  <si>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</si>
  <si>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</si>
  <si>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</si>
  <si>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</si>
  <si>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</si>
  <si>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</si>
  <si>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</si>
  <si>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</si>
  <si>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</si>
  <si>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</si>
  <si>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</si>
  <si>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</si>
  <si>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</si>
  <si>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</si>
  <si>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</si>
  <si>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</si>
  <si>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</si>
  <si>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</si>
  <si>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</si>
  <si>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</si>
  <si>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</si>
  <si>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</si>
  <si>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</si>
  <si>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</si>
  <si>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</si>
  <si>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</si>
  <si>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</si>
  <si>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</si>
  <si>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</si>
  <si>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</si>
  <si>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</si>
  <si>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</si>
  <si>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</si>
  <si>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</si>
  <si>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</si>
  <si>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</si>
  <si>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</si>
  <si>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</si>
  <si>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</si>
  <si>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</si>
  <si>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</si>
  <si>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</si>
  <si>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</si>
  <si>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</si>
  <si>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</si>
  <si>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</si>
  <si>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</si>
  <si>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</si>
  <si>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</si>
  <si>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</si>
  <si>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</si>
  <si>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</si>
  <si>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</si>
  <si>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</si>
  <si>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</si>
  <si>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</si>
  <si>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</si>
  <si>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</si>
  <si>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</si>
  <si>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</si>
  <si>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</si>
  <si>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</si>
  <si>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</si>
  <si>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</si>
  <si>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</si>
  <si>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</si>
  <si>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</si>
  <si>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</si>
  <si>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</si>
  <si>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</si>
  <si>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</si>
  <si>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</si>
  <si>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</si>
  <si>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</si>
  <si>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</si>
  <si>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</si>
  <si>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</si>
  <si>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</si>
  <si>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</si>
  <si>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</si>
  <si>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</si>
  <si>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</si>
  <si>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</si>
  <si>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</si>
  <si>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</si>
  <si>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</si>
  <si>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</si>
  <si>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</si>
  <si>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</si>
  <si>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</si>
  <si>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</si>
  <si>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</si>
  <si>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</si>
  <si>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</si>
  <si>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</si>
  <si>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</si>
  <si>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</si>
  <si>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</si>
  <si>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</si>
  <si>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</si>
  <si>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</si>
  <si>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</si>
  <si>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</si>
  <si>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</si>
  <si>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</si>
  <si>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</si>
  <si>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</si>
  <si>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</si>
  <si>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</si>
  <si>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</si>
  <si>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</si>
  <si>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</si>
  <si>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</si>
  <si>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</si>
  <si>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</si>
  <si>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</si>
  <si>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</si>
  <si>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</si>
  <si>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</si>
  <si>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</si>
  <si>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</si>
  <si>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</si>
  <si>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</si>
  <si>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</si>
  <si>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</si>
  <si>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</si>
  <si>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</si>
  <si>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</si>
  <si>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</si>
  <si>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</si>
  <si>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</si>
  <si>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</si>
  <si>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</si>
  <si>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</si>
  <si>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</si>
  <si>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</si>
  <si>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</si>
  <si>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</si>
  <si>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</si>
  <si>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</si>
  <si>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</si>
  <si>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</si>
  <si>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</si>
  <si>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</si>
  <si>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</si>
  <si>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</si>
  <si>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</si>
  <si>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</si>
  <si>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</si>
  <si>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</si>
  <si>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</si>
  <si>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</si>
  <si>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</si>
  <si>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</si>
  <si>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</si>
  <si>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</si>
  <si>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</si>
  <si>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</si>
  <si>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</si>
  <si>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</si>
  <si>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</si>
  <si>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</si>
  <si>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</si>
  <si>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</si>
  <si>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</si>
  <si>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</si>
  <si>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</si>
  <si>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</si>
  <si>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</si>
  <si>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</si>
  <si>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</si>
  <si>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</si>
  <si>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</si>
  <si>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</si>
  <si>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</si>
  <si>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</si>
  <si>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</si>
  <si>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</si>
  <si>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</si>
  <si>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</si>
  <si>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</si>
  <si>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</si>
  <si>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</si>
  <si>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</si>
  <si>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</si>
  <si>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</si>
  <si>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</si>
  <si>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</si>
  <si>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</si>
  <si>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</si>
  <si>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</si>
  <si>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</si>
  <si>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</si>
  <si>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</si>
  <si>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</si>
  <si>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</si>
  <si>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</si>
  <si>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</si>
  <si>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</si>
  <si>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</si>
  <si>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</si>
  <si>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</si>
  <si>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</si>
  <si>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</si>
  <si>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</si>
  <si>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</si>
  <si>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</si>
  <si>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</si>
  <si>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</si>
  <si>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</si>
  <si>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</si>
  <si>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</si>
  <si>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</si>
  <si>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</si>
  <si>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</si>
  <si>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</si>
  <si>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</si>
  <si>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</si>
  <si>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</si>
  <si>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</si>
  <si>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</si>
  <si>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</si>
  <si>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</si>
  <si>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</si>
  <si>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</si>
  <si>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</si>
  <si>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</si>
  <si>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</si>
  <si>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</si>
  <si>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</si>
  <si>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</si>
  <si>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</si>
  <si>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</si>
  <si>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</si>
  <si>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</si>
  <si>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</si>
  <si>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</si>
  <si>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</si>
  <si>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</si>
  <si>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</si>
  <si>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</si>
  <si>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</si>
  <si>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</si>
  <si>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</si>
  <si>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</si>
  <si>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</si>
  <si>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</si>
  <si>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</si>
  <si>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</si>
  <si>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</si>
  <si>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</si>
  <si>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</si>
  <si>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</si>
  <si>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</si>
  <si>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</si>
  <si>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</si>
  <si>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</si>
  <si>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</si>
  <si>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</si>
  <si>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</si>
  <si>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</si>
  <si>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</si>
  <si>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</si>
  <si>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</si>
  <si>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</si>
  <si>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</si>
  <si>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</si>
  <si>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</si>
  <si>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</si>
  <si>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</si>
  <si>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</si>
  <si>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</si>
  <si>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</si>
  <si>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</si>
  <si>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</si>
  <si>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</si>
  <si>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</si>
  <si>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</si>
  <si>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</si>
  <si>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</si>
  <si>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</si>
  <si>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</si>
  <si>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</si>
  <si>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</si>
  <si>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</si>
  <si>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</si>
  <si>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</si>
  <si>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</si>
  <si>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</si>
  <si>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</si>
  <si>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</si>
  <si>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</si>
  <si>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</si>
  <si>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</si>
  <si>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</si>
  <si>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</si>
  <si>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</si>
  <si>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</si>
  <si>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</si>
  <si>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</si>
  <si>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</si>
  <si>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</si>
  <si>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</si>
  <si>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</si>
  <si>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</si>
  <si>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</si>
  <si>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</si>
  <si>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</si>
  <si>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</si>
  <si>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</si>
  <si>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</si>
  <si>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</si>
  <si>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</si>
  <si>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</si>
  <si>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</si>
  <si>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</si>
  <si>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</si>
  <si>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</si>
  <si>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</si>
  <si>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</si>
  <si>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</si>
  <si>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</si>
  <si>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</si>
  <si>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</si>
  <si>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</si>
  <si>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</si>
  <si>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</si>
  <si>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</si>
  <si>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</si>
  <si>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</si>
  <si>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</si>
  <si>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</si>
  <si>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</si>
  <si>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</si>
  <si>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</si>
  <si>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</si>
  <si>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</si>
  <si>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</si>
  <si>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</si>
  <si>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</si>
  <si>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</si>
  <si>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</si>
  <si>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</si>
  <si>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</si>
  <si>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</si>
  <si>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</si>
  <si>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</si>
  <si>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</si>
  <si>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</si>
  <si>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</si>
  <si>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</si>
  <si>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</si>
  <si>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</si>
  <si>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</si>
  <si>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</si>
  <si>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</si>
  <si>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</si>
  <si>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</si>
  <si>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</si>
  <si>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</si>
  <si>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</si>
  <si>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</si>
  <si>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</si>
  <si>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</si>
  <si>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</si>
  <si>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</si>
  <si>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</si>
  <si>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</si>
  <si>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</si>
  <si>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</si>
  <si>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</si>
  <si>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</si>
  <si>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</si>
  <si>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</si>
  <si>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</si>
  <si>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</si>
  <si>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</si>
  <si>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</si>
  <si>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</si>
  <si>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</si>
  <si>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</si>
  <si>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</si>
  <si>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</si>
  <si>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</si>
  <si>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</si>
  <si>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</si>
  <si>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</si>
  <si>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</si>
  <si>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</si>
  <si>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</si>
  <si>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</si>
  <si>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</si>
  <si>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</si>
  <si>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</si>
  <si>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</si>
  <si>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</si>
  <si>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</si>
  <si>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</si>
  <si>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</si>
  <si>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</si>
  <si>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</si>
  <si>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</si>
  <si>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</si>
  <si>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</si>
  <si>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</si>
  <si>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</si>
  <si>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</si>
  <si>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</si>
  <si>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</si>
  <si>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</si>
  <si>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</si>
  <si>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</si>
  <si>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</si>
  <si>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</si>
  <si>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</si>
  <si>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</si>
  <si>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</si>
  <si>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</si>
  <si>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</si>
  <si>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</si>
  <si>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</si>
  <si>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</si>
  <si>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</si>
  <si>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</si>
  <si>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</si>
  <si>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</si>
  <si>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</si>
  <si>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</si>
  <si>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</si>
  <si>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</si>
  <si>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</si>
  <si>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</si>
  <si>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</si>
  <si>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</si>
  <si>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</si>
  <si>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</si>
  <si>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</si>
  <si>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</si>
  <si>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</si>
  <si>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</si>
  <si>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</si>
  <si>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</si>
  <si>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</si>
  <si>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</si>
  <si>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</si>
  <si>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</si>
  <si>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</si>
  <si>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</si>
  <si>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</si>
  <si>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</si>
  <si>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</si>
  <si>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</si>
  <si>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</si>
  <si>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</si>
  <si>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</si>
  <si>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</si>
  <si>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</si>
  <si>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</si>
  <si>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</si>
  <si>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</si>
  <si>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</si>
  <si>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</si>
  <si>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</si>
  <si>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</si>
  <si>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</si>
  <si>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</si>
  <si>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</si>
  <si>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</si>
  <si>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</si>
  <si>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</si>
  <si>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</si>
  <si>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</si>
  <si>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</si>
  <si>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</si>
  <si>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</si>
  <si>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</si>
  <si>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</si>
  <si>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</si>
  <si>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</si>
  <si>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</si>
  <si>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</si>
  <si>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</si>
  <si>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</si>
  <si>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</si>
  <si>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</si>
  <si>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</si>
  <si>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</si>
  <si>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</si>
  <si>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</si>
  <si>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</si>
  <si>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</si>
  <si>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</si>
  <si>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</si>
  <si>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</si>
  <si>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</si>
  <si>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</si>
  <si>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</si>
  <si>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</si>
  <si>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</si>
  <si>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</si>
  <si>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</si>
  <si>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</si>
  <si>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</si>
  <si>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</si>
  <si>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</si>
  <si>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</si>
  <si>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</si>
  <si>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</si>
  <si>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</si>
  <si>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</si>
  <si>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</si>
  <si>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</si>
  <si>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</si>
  <si>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</si>
  <si>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</si>
  <si>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</si>
  <si>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</si>
  <si>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</si>
  <si>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</si>
  <si>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</si>
  <si>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</si>
  <si>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</si>
  <si>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</si>
  <si>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</si>
  <si>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</si>
  <si>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</si>
  <si>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</si>
  <si>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</si>
  <si>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</si>
  <si>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</si>
  <si>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</si>
  <si>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</si>
  <si>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</si>
  <si>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</si>
  <si>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</si>
  <si>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</si>
  <si>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</si>
  <si>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</si>
  <si>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</si>
  <si>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</si>
  <si>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</si>
  <si>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</si>
  <si>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</si>
  <si>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</si>
  <si>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</si>
  <si>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</si>
  <si>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</si>
  <si>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</si>
  <si>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</si>
  <si>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</si>
  <si>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</si>
  <si>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</si>
  <si>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</si>
  <si>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</si>
  <si>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</si>
  <si>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</si>
  <si>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</si>
  <si>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</si>
  <si>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</si>
  <si>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</si>
  <si>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</si>
  <si>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</si>
  <si>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</si>
  <si>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</si>
  <si>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</si>
  <si>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</si>
  <si>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</si>
  <si>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</si>
  <si>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</si>
  <si>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</si>
  <si>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</si>
  <si>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</si>
  <si>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</si>
  <si>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</si>
  <si>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</si>
  <si>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</si>
  <si>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</si>
  <si>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</si>
  <si>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</si>
  <si>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</si>
  <si>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</si>
  <si>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</si>
  <si>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</si>
  <si>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</si>
  <si>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</si>
  <si>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</si>
  <si>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</si>
  <si>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</si>
  <si>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</si>
  <si>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</si>
  <si>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</si>
  <si>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</si>
  <si>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</si>
  <si>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</si>
  <si>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</si>
  <si>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</si>
  <si>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</si>
  <si>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</si>
  <si>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</si>
  <si>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</si>
  <si>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</si>
  <si>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</si>
  <si>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</si>
  <si>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</si>
  <si>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</si>
  <si>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</si>
  <si>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</si>
  <si>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</si>
  <si>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</si>
  <si>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</si>
  <si>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</si>
  <si>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</si>
  <si>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</si>
  <si>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</si>
  <si>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</si>
  <si>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</si>
  <si>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</si>
  <si>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</si>
  <si>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</si>
  <si>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</si>
  <si>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</si>
  <si>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</si>
  <si>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</si>
  <si>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</si>
  <si>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</si>
  <si>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</si>
  <si>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</si>
  <si>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</si>
  <si>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</si>
  <si>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</si>
  <si>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</si>
  <si>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</si>
  <si>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</si>
  <si>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</si>
  <si>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</si>
  <si>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</si>
  <si>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</si>
  <si>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</si>
  <si>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</si>
  <si>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</si>
  <si>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</si>
  <si>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</si>
  <si>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</si>
  <si>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</si>
  <si>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</si>
  <si>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</si>
  <si>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</si>
  <si>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</si>
  <si>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</si>
  <si>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</si>
  <si>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</si>
  <si>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</si>
  <si>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</si>
  <si>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</si>
  <si>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</si>
  <si>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</si>
  <si>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</si>
  <si>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</si>
  <si>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</si>
  <si>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</si>
  <si>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</si>
  <si>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</si>
  <si>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</si>
  <si>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</si>
  <si>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</si>
  <si>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</si>
  <si>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</si>
  <si>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</si>
  <si>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</si>
  <si>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</si>
  <si>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</si>
  <si>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</si>
  <si>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</si>
  <si>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</si>
  <si>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</si>
  <si>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</si>
  <si>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</si>
  <si>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</si>
  <si>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</si>
  <si>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</si>
  <si>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</si>
  <si>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</si>
  <si>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</si>
  <si>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</si>
  <si>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</si>
  <si>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</si>
  <si>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</si>
  <si>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</si>
  <si>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</si>
  <si>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</si>
  <si>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</si>
  <si>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</si>
  <si>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</si>
  <si>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</si>
  <si>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</si>
  <si>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</si>
  <si>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</si>
  <si>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</si>
  <si>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</si>
  <si>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</si>
  <si>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</si>
  <si>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</si>
  <si>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</si>
  <si>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</si>
  <si>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</si>
  <si>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</si>
  <si>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</si>
  <si>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</si>
  <si>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</si>
  <si>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</si>
  <si>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</si>
  <si>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</si>
  <si>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</si>
  <si>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</si>
  <si>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</si>
  <si>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</si>
  <si>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</si>
  <si>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</si>
  <si>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</si>
  <si>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</si>
  <si>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</si>
  <si>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</si>
  <si>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</si>
  <si>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</si>
  <si>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</si>
  <si>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</si>
  <si>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</si>
  <si>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</si>
  <si>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</si>
  <si>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</si>
  <si>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</si>
  <si>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</si>
  <si>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</si>
  <si>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</si>
  <si>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</si>
  <si>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</si>
  <si>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</si>
  <si>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</si>
  <si>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</si>
  <si>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</si>
  <si>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</si>
  <si>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</si>
  <si>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</si>
  <si>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</si>
  <si>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</si>
  <si>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</si>
  <si>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</si>
  <si>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</si>
  <si>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</si>
  <si>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</si>
  <si>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</si>
  <si>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</si>
  <si>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</si>
  <si>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</si>
  <si>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</si>
  <si>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</si>
  <si>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</si>
  <si>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</si>
  <si>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</si>
  <si>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</si>
  <si>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</si>
  <si>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</si>
  <si>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</si>
  <si>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</si>
  <si>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</si>
  <si>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</si>
  <si>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</si>
  <si>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</si>
  <si>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</si>
  <si>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</si>
  <si>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</si>
  <si>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</si>
  <si>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</si>
  <si>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</si>
  <si>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</si>
  <si>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</si>
  <si>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</si>
  <si>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</si>
  <si>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</si>
  <si>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</si>
  <si>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</si>
  <si>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</si>
  <si>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</si>
  <si>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</si>
  <si>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</si>
  <si>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</si>
  <si>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</si>
  <si>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</si>
  <si>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</si>
  <si>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</si>
  <si>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</si>
  <si>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</si>
  <si>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</si>
  <si>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</si>
  <si>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</si>
  <si>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</si>
  <si>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</si>
  <si>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</si>
  <si>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</si>
  <si>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</si>
  <si>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</si>
  <si>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</si>
  <si>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</si>
  <si>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</si>
  <si>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</si>
  <si>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</si>
  <si>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</si>
  <si>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</si>
  <si>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</si>
  <si>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</si>
  <si>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</si>
  <si>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</si>
  <si>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</si>
  <si>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</si>
  <si>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</si>
  <si>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</si>
  <si>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</si>
  <si>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</si>
  <si>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</si>
  <si>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</si>
  <si>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</si>
  <si>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</si>
  <si>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</si>
  <si>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</si>
  <si>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</si>
  <si>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</si>
  <si>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</si>
  <si>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</si>
  <si>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</si>
  <si>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</si>
  <si>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</si>
  <si>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</si>
  <si>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</si>
  <si>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</si>
  <si>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</si>
  <si>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</si>
  <si>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</si>
  <si>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</si>
  <si>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</si>
  <si>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</si>
  <si>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</si>
  <si>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</si>
  <si>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</si>
  <si>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</si>
  <si>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</si>
  <si>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</si>
  <si>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</si>
  <si>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</si>
  <si>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</si>
  <si>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</si>
  <si>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</si>
  <si>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</si>
  <si>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</si>
  <si>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</si>
  <si>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</si>
  <si>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</si>
  <si>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</si>
  <si>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</si>
  <si>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</si>
  <si>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</si>
  <si>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</si>
  <si>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</si>
  <si>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</si>
  <si>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</si>
  <si>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</si>
  <si>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</si>
  <si>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</si>
  <si>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</si>
  <si>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</si>
  <si>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</si>
  <si>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</si>
  <si>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</si>
  <si>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</si>
  <si>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</si>
  <si>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</si>
  <si>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</si>
  <si>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</si>
  <si>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</si>
  <si>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</si>
  <si>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</si>
  <si>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</si>
  <si>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</si>
  <si>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</si>
  <si>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</si>
  <si>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</si>
  <si>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</si>
  <si>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</si>
  <si>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</si>
  <si>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</si>
  <si>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</si>
  <si>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</si>
  <si>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</si>
  <si>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</si>
  <si>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</si>
  <si>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</si>
  <si>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</si>
  <si>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</si>
  <si>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</si>
  <si>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</si>
  <si>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</si>
  <si>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</si>
  <si>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</si>
  <si>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</si>
  <si>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</si>
  <si>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</si>
  <si>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</si>
  <si>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</si>
  <si>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</si>
  <si>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</si>
  <si>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</si>
  <si>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</si>
  <si>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</si>
  <si>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</si>
  <si>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</si>
  <si>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</si>
  <si>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</si>
  <si>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</si>
  <si>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</si>
  <si>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</si>
  <si>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</si>
  <si>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</si>
  <si>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</si>
  <si>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</si>
  <si>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</si>
  <si>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</si>
  <si>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</si>
  <si>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</si>
  <si>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</si>
  <si>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</si>
  <si>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</si>
  <si>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</si>
  <si>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</si>
  <si>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</si>
  <si>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</si>
  <si>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</si>
  <si>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</si>
  <si>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</si>
  <si>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</si>
  <si>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</si>
  <si>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</si>
  <si>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</si>
  <si>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</si>
  <si>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</si>
  <si>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</si>
  <si>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</si>
  <si>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</si>
  <si>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</si>
  <si>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</si>
  <si>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</si>
  <si>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</si>
  <si>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</si>
  <si>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</si>
  <si>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</si>
  <si>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</si>
  <si>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</si>
  <si>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</si>
  <si>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</si>
  <si>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</si>
  <si>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</si>
  <si>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</si>
  <si>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</si>
  <si>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</si>
  <si>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</si>
  <si>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</si>
  <si>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</si>
  <si>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</si>
  <si>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</si>
  <si>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</si>
  <si>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</si>
  <si>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</si>
  <si>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</si>
  <si>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</si>
  <si>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</si>
  <si>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</si>
  <si>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</si>
  <si>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</si>
  <si>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</si>
  <si>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</si>
  <si>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</si>
  <si>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</si>
  <si>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</si>
  <si>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</si>
  <si>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</si>
  <si>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</si>
  <si>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</si>
  <si>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</si>
  <si>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</si>
  <si>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</si>
  <si>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</si>
  <si>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</si>
  <si>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</si>
  <si>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</si>
  <si>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</si>
  <si>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</si>
  <si>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</si>
  <si>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</si>
  <si>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</si>
  <si>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</si>
  <si>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</si>
  <si>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</si>
  <si>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</si>
  <si>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</si>
  <si>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</si>
  <si>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</si>
  <si>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</si>
  <si>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</si>
  <si>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</si>
  <si>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</si>
  <si>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</si>
  <si>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</si>
  <si>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</si>
  <si>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</si>
  <si>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</si>
  <si>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</si>
  <si>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</si>
  <si>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</si>
  <si>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</si>
  <si>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</si>
  <si>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</si>
  <si>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</si>
  <si>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</si>
  <si>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</si>
  <si>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</si>
  <si>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</si>
  <si>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</si>
  <si>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</si>
  <si>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</si>
  <si>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</si>
  <si>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</si>
  <si>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</si>
  <si>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</si>
  <si>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</si>
  <si>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</si>
  <si>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</si>
  <si>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</si>
  <si>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</si>
  <si>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</si>
  <si>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</si>
  <si>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</si>
  <si>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</si>
  <si>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</si>
  <si>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</si>
  <si>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</si>
  <si>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</si>
  <si>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</si>
  <si>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</si>
  <si>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</si>
  <si>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</si>
  <si>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</si>
  <si>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</si>
  <si>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</si>
  <si>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</si>
  <si>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</si>
  <si>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</si>
  <si>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</si>
  <si>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</si>
  <si>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</si>
  <si>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</si>
  <si>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</si>
  <si>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</si>
  <si>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</si>
  <si>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</si>
  <si>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</si>
  <si>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</si>
  <si>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</si>
  <si>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</si>
  <si>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</si>
  <si>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</si>
  <si>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</si>
  <si>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</si>
  <si>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</si>
  <si>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</si>
  <si>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</si>
  <si>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</si>
  <si>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</si>
  <si>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</si>
  <si>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</si>
  <si>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</si>
  <si>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</si>
  <si>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</si>
  <si>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</si>
  <si>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</si>
  <si>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</si>
  <si>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</si>
  <si>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</si>
  <si>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</si>
  <si>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</si>
  <si>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</si>
  <si>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</si>
  <si>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</si>
  <si>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</si>
  <si>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</si>
  <si>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</si>
  <si>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</si>
  <si>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</si>
  <si>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</si>
  <si>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</si>
  <si>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</si>
  <si>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</si>
  <si>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</si>
  <si>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</si>
  <si>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</si>
  <si>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</si>
  <si>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</si>
  <si>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</si>
  <si>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</si>
  <si>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</si>
  <si>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</si>
  <si>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</si>
  <si>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</si>
  <si>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</si>
  <si>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</si>
  <si>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</si>
  <si>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</si>
  <si>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</si>
  <si>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</si>
  <si>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</si>
  <si>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</si>
  <si>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</si>
  <si>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</si>
  <si>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</si>
  <si>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</si>
  <si>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</si>
  <si>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</si>
  <si>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</si>
  <si>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</si>
  <si>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</si>
  <si>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</si>
  <si>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</si>
  <si>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</si>
  <si>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</si>
  <si>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</si>
  <si>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</si>
  <si>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</si>
  <si>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</si>
  <si>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</si>
  <si>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</si>
  <si>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</si>
  <si>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</si>
  <si>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</si>
  <si>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</si>
  <si>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</si>
  <si>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</si>
  <si>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</si>
  <si>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</si>
  <si>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</si>
  <si>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</si>
  <si>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</si>
  <si>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</si>
  <si>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</si>
  <si>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</si>
  <si>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</si>
  <si>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</si>
  <si>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</si>
  <si>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</si>
  <si>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</si>
  <si>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</si>
  <si>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</si>
  <si>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</si>
  <si>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</si>
  <si>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</si>
  <si>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</si>
  <si>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</si>
  <si>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</si>
  <si>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</si>
  <si>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</si>
  <si>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</si>
  <si>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</si>
  <si>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</si>
  <si>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</si>
  <si>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</si>
  <si>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</si>
  <si>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</si>
  <si>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</si>
  <si>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</si>
  <si>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</si>
  <si>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</si>
  <si>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</si>
  <si>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</si>
  <si>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</si>
  <si>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</si>
  <si>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</si>
  <si>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</si>
  <si>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</si>
  <si>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</si>
  <si>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</si>
  <si>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</si>
  <si>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</si>
  <si>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</si>
  <si>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</si>
  <si>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</si>
  <si>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</si>
  <si>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</si>
  <si>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</si>
  <si>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</si>
  <si>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</si>
  <si>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</si>
  <si>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</si>
  <si>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</si>
  <si>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</si>
  <si>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</si>
  <si>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</si>
  <si>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</si>
  <si>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</si>
  <si>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</si>
  <si>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</si>
  <si>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</si>
  <si>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</si>
  <si>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</si>
  <si>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</si>
  <si>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</si>
  <si>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</si>
  <si>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</si>
  <si>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</si>
  <si>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</si>
  <si>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</si>
  <si>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</si>
  <si>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</si>
  <si>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</si>
  <si>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</si>
  <si>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</si>
  <si>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</si>
  <si>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</si>
  <si>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</si>
  <si>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</si>
  <si>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</si>
  <si>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</si>
  <si>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</si>
  <si>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</si>
  <si>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</si>
  <si>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</si>
  <si>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</si>
  <si>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</si>
  <si>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</si>
  <si>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</si>
  <si>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</si>
  <si>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</si>
  <si>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</si>
  <si>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</si>
  <si>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</si>
  <si>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</si>
  <si>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</si>
  <si>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</si>
  <si>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</si>
  <si>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</si>
  <si>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</si>
  <si>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</si>
  <si>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</si>
  <si>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</si>
  <si>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</si>
  <si>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</si>
  <si>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</si>
  <si>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</si>
  <si>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</si>
  <si>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</si>
  <si>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</si>
  <si>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</si>
  <si>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</si>
  <si>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</si>
  <si>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</si>
  <si>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</si>
  <si>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</si>
  <si>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</si>
  <si>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</si>
  <si>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</si>
  <si>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</si>
  <si>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</si>
  <si>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</si>
  <si>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</si>
  <si>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</si>
  <si>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</si>
  <si>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</si>
  <si>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</si>
  <si>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</si>
  <si>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</si>
  <si>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</si>
  <si>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</si>
  <si>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</si>
  <si>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</si>
  <si>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</si>
  <si>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</si>
  <si>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</si>
  <si>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</si>
  <si>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</si>
  <si>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</si>
  <si>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</si>
  <si>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</si>
  <si>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</si>
  <si>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</si>
  <si>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</si>
  <si>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</si>
  <si>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</si>
  <si>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</si>
  <si>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</si>
  <si>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</si>
  <si>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</si>
  <si>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</si>
  <si>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</si>
  <si>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</si>
  <si>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</si>
  <si>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</si>
  <si>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</si>
  <si>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</si>
  <si>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</si>
  <si>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</si>
  <si>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</si>
  <si>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</si>
  <si>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</si>
  <si>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</si>
  <si>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</si>
  <si>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</si>
  <si>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</si>
  <si>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</si>
  <si>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</si>
  <si>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</si>
  <si>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</si>
  <si>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</si>
  <si>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</si>
  <si>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</si>
  <si>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</si>
  <si>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</si>
  <si>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</si>
  <si>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</si>
  <si>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</si>
  <si>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</si>
  <si>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</si>
  <si>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</si>
  <si>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</si>
  <si>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</si>
  <si>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</si>
  <si>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</si>
  <si>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</si>
  <si>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</si>
  <si>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</si>
  <si>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</si>
  <si>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</si>
  <si>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</si>
  <si>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</si>
  <si>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</si>
  <si>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</si>
  <si>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</si>
  <si>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</si>
  <si>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</si>
  <si>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</si>
  <si>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</si>
  <si>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</si>
  <si>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</si>
  <si>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</si>
  <si>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</si>
  <si>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</si>
  <si>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</si>
  <si>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</si>
  <si>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</si>
  <si>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</si>
  <si>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</si>
  <si>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</si>
  <si>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</si>
  <si>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</si>
  <si>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</si>
  <si>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</si>
  <si>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</si>
  <si>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</si>
  <si>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</si>
  <si>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</si>
  <si>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</si>
  <si>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</si>
  <si>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</si>
  <si>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</si>
  <si>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</si>
  <si>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</si>
  <si>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</si>
  <si>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</si>
  <si>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</si>
  <si>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</si>
  <si>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</si>
  <si>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</si>
  <si>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</si>
  <si>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</si>
  <si>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</si>
  <si>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</si>
  <si>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</si>
  <si>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</si>
  <si>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</si>
  <si>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</si>
  <si>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</si>
  <si>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</si>
  <si>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</si>
  <si>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</si>
  <si>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</si>
  <si>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</si>
  <si>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</si>
  <si>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</si>
  <si>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</si>
  <si>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</si>
  <si>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</si>
  <si>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</si>
  <si>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</si>
  <si>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</si>
  <si>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</si>
  <si>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</si>
  <si>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</si>
  <si>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</si>
  <si>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</si>
  <si>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</si>
  <si>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</si>
  <si>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</si>
  <si>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</si>
  <si>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</si>
  <si>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</si>
  <si>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</si>
  <si>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</si>
  <si>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</si>
  <si>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</si>
  <si>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</si>
  <si>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</si>
  <si>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</si>
  <si>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</si>
  <si>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</si>
  <si>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</si>
  <si>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</si>
  <si>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</si>
  <si>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</si>
  <si>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</si>
  <si>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</si>
  <si>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</si>
  <si>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</si>
  <si>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</si>
  <si>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</si>
  <si>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</si>
  <si>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</si>
  <si>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</si>
  <si>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</si>
  <si>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</si>
  <si>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</si>
  <si>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</si>
  <si>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</si>
  <si>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</si>
  <si>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</si>
  <si>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</si>
  <si>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</si>
  <si>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</si>
  <si>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</si>
  <si>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</si>
  <si>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</si>
  <si>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</si>
  <si>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</si>
  <si>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</si>
  <si>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</si>
  <si>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</si>
  <si>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</si>
  <si>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</si>
  <si>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</si>
  <si>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</si>
  <si>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</si>
  <si>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</si>
  <si>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</si>
  <si>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</si>
  <si>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</si>
  <si>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</si>
  <si>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</si>
  <si>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</si>
  <si>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</si>
  <si>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</si>
  <si>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</si>
  <si>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</si>
  <si>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</si>
  <si>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</si>
  <si>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</si>
  <si>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</si>
  <si>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</si>
  <si>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</si>
  <si>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</si>
  <si>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</si>
  <si>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</si>
  <si>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</si>
  <si>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</si>
  <si>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</si>
  <si>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</si>
  <si>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</si>
  <si>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</si>
  <si>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</si>
  <si>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</si>
  <si>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</si>
  <si>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</si>
  <si>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</si>
  <si>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</si>
  <si>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</si>
  <si>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</si>
  <si>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</si>
  <si>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</si>
  <si>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</si>
  <si>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</si>
  <si>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</si>
  <si>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</si>
  <si>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</si>
  <si>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</si>
  <si>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</si>
  <si>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</si>
  <si>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</si>
  <si>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</si>
  <si>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</si>
  <si>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</si>
  <si>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</si>
  <si>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</si>
  <si>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</si>
  <si>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</si>
  <si>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</si>
  <si>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</si>
  <si>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</si>
  <si>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</si>
  <si>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</si>
  <si>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</si>
  <si>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</si>
  <si>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</si>
  <si>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</si>
  <si>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</si>
  <si>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</si>
  <si>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</si>
  <si>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</si>
  <si>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</si>
  <si>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</si>
  <si>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</si>
  <si>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</si>
  <si>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</si>
  <si>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</si>
  <si>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</si>
  <si>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</si>
  <si>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</si>
  <si>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</si>
  <si>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</si>
  <si>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</si>
  <si>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</si>
  <si>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</si>
  <si>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</si>
  <si>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</si>
  <si>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</si>
  <si>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</si>
  <si>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</si>
  <si>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</si>
  <si>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</si>
  <si>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</si>
  <si>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</si>
  <si>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</si>
  <si>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</si>
  <si>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</si>
  <si>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</si>
  <si>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</si>
  <si>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</si>
  <si>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</si>
  <si>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</si>
  <si>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</si>
  <si>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</si>
  <si>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</si>
  <si>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</si>
  <si>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</si>
  <si>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</si>
  <si>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</si>
  <si>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</si>
  <si>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</si>
  <si>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</si>
  <si>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</si>
  <si>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</si>
  <si>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</si>
  <si>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</si>
  <si>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</si>
  <si>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</si>
  <si>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</si>
  <si>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</si>
  <si>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</si>
  <si>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</si>
  <si>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</si>
  <si>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</si>
  <si>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</si>
  <si>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</si>
  <si>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</si>
  <si>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</si>
  <si>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</si>
  <si>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</si>
  <si>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</si>
  <si>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</si>
  <si>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</si>
  <si>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</si>
  <si>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</si>
  <si>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</si>
  <si>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</si>
  <si>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</si>
  <si>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</si>
  <si>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</si>
  <si>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</si>
  <si>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</si>
  <si>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</si>
  <si>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</si>
  <si>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</si>
  <si>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</si>
  <si>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</si>
  <si>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</si>
  <si>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</si>
  <si>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</si>
  <si>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</si>
  <si>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</si>
  <si>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</si>
  <si>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</si>
  <si>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</si>
  <si>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</si>
  <si>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</si>
  <si>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</si>
  <si>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</si>
  <si>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</si>
  <si>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</si>
  <si>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</si>
  <si>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</si>
  <si>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</si>
  <si>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</si>
  <si>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</si>
  <si>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</si>
  <si>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</si>
  <si>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</si>
  <si>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</si>
  <si>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</si>
  <si>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</si>
  <si>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</si>
  <si>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</si>
  <si>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</si>
  <si>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</si>
  <si>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</si>
  <si>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</si>
  <si>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</si>
  <si>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</si>
  <si>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</si>
  <si>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</si>
  <si>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</si>
  <si>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</si>
  <si>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</si>
  <si>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</si>
  <si>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</si>
  <si>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</si>
  <si>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</si>
  <si>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</si>
  <si>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</si>
  <si>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</si>
  <si>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</si>
  <si>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</si>
  <si>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</si>
  <si>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</si>
  <si>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</si>
  <si>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</si>
  <si>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</si>
  <si>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</si>
  <si>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</si>
  <si>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</si>
  <si>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</si>
  <si>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</si>
  <si>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</si>
  <si>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</si>
  <si>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</si>
  <si>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</si>
  <si>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</si>
  <si>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</si>
  <si>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</si>
  <si>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</si>
  <si>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</si>
  <si>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</si>
  <si>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</si>
  <si>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</si>
  <si>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</si>
  <si>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</si>
  <si>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</si>
  <si>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</si>
  <si>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</si>
  <si>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</si>
  <si>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</si>
  <si>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</si>
  <si>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</si>
  <si>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</si>
  <si>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</si>
  <si>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</si>
  <si>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</si>
  <si>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</si>
  <si>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</si>
  <si>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</si>
  <si>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</si>
  <si>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</si>
  <si>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</si>
  <si>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</si>
  <si>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</si>
  <si>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</si>
  <si>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</si>
  <si>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</si>
  <si>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</si>
  <si>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</si>
  <si>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</si>
  <si>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</si>
  <si>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</si>
  <si>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</si>
  <si>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</si>
  <si>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</si>
  <si>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</si>
  <si>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</si>
  <si>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</si>
  <si>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</si>
  <si>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</si>
  <si>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</si>
  <si>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</si>
  <si>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</si>
  <si>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</si>
  <si>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</si>
  <si>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</si>
  <si>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</si>
  <si>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</si>
  <si>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</si>
  <si>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</si>
  <si>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</si>
  <si>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</si>
  <si>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</si>
  <si>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</si>
  <si>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</si>
  <si>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</si>
  <si>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</si>
  <si>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</si>
  <si>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</si>
  <si>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</si>
  <si>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</si>
  <si>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</si>
  <si>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</si>
  <si>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</si>
  <si>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</si>
  <si>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</si>
  <si>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</si>
  <si>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</si>
  <si>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</si>
  <si>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</si>
  <si>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</si>
  <si>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</si>
  <si>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</si>
  <si>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</si>
  <si>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</si>
  <si>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</si>
  <si>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</si>
  <si>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</si>
  <si>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</si>
  <si>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</si>
  <si>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</si>
  <si>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</si>
  <si>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</si>
  <si>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</si>
  <si>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</si>
  <si>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</si>
  <si>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</si>
  <si>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</si>
  <si>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</si>
  <si>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</si>
  <si>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</si>
  <si>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</si>
  <si>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</si>
  <si>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</si>
  <si>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</si>
  <si>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</si>
  <si>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</si>
  <si>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</si>
  <si>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</si>
  <si>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</si>
  <si>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</si>
  <si>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</si>
  <si>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</si>
  <si>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</si>
  <si>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</si>
  <si>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</si>
  <si>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</si>
  <si>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</si>
  <si>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</si>
  <si>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</si>
  <si>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</si>
  <si>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</si>
  <si>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</si>
  <si>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</si>
  <si>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</si>
  <si>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</si>
  <si>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</si>
  <si>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</si>
  <si>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</si>
  <si>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</si>
  <si>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</si>
  <si>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</si>
  <si>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</si>
  <si>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</si>
  <si>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</si>
  <si>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</si>
  <si>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</si>
  <si>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</si>
  <si>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</si>
  <si>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</si>
  <si>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</si>
  <si>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</si>
  <si>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</si>
  <si>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</si>
  <si>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</si>
  <si>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</si>
  <si>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</si>
  <si>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</si>
  <si>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</si>
  <si>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</si>
  <si>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</si>
  <si>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</si>
  <si>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</si>
  <si>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</si>
  <si>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</si>
  <si>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</si>
  <si>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</si>
  <si>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</si>
  <si>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</si>
  <si>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</si>
  <si>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</si>
  <si>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</si>
  <si>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</si>
  <si>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</si>
  <si>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</si>
  <si>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</si>
  <si>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</si>
  <si>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</si>
  <si>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</si>
  <si>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</si>
  <si>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</si>
  <si>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</si>
  <si>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</si>
  <si>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</si>
  <si>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</si>
  <si>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</si>
  <si>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</si>
  <si>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</si>
  <si>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</si>
  <si>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</si>
  <si>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</si>
  <si>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</si>
  <si>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</si>
  <si>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</si>
  <si>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</si>
  <si>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</si>
  <si>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</si>
  <si>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</si>
  <si>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</si>
  <si>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</si>
  <si>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</si>
  <si>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</si>
  <si>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</si>
  <si>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</si>
  <si>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</si>
  <si>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</si>
  <si>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</si>
  <si>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</si>
  <si>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</si>
  <si>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</si>
  <si>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</si>
  <si>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</si>
  <si>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</si>
  <si>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</si>
  <si>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</si>
  <si>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</si>
  <si>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</si>
  <si>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</si>
  <si>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</si>
  <si>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</si>
  <si>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</si>
  <si>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</si>
  <si>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</si>
  <si>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</si>
  <si>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</si>
  <si>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</si>
  <si>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</si>
  <si>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</si>
  <si>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</si>
  <si>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</si>
  <si>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</si>
  <si>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</si>
  <si>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</si>
  <si>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</si>
  <si>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</si>
  <si>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</si>
  <si>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</si>
  <si>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</si>
  <si>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</si>
  <si>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</si>
  <si>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</si>
  <si>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</si>
  <si>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</si>
  <si>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</si>
  <si>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</si>
  <si>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</si>
  <si>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</si>
  <si>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</si>
  <si>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</si>
  <si>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</si>
  <si>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</si>
  <si>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</si>
  <si>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</si>
  <si>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</si>
  <si>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</si>
  <si>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</si>
  <si>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</si>
  <si>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</si>
  <si>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</si>
  <si>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</si>
  <si>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</si>
  <si>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</si>
  <si>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</si>
  <si>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</si>
  <si>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</si>
  <si>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</si>
  <si>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</si>
  <si>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</si>
  <si>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</si>
  <si>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</si>
  <si>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</si>
  <si>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</si>
  <si>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</si>
  <si>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</si>
  <si>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</si>
  <si>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</si>
  <si>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</si>
  <si>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</si>
  <si>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</si>
  <si>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</si>
  <si>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</si>
  <si>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</si>
  <si>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</si>
  <si>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</si>
  <si>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</si>
  <si>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</si>
  <si>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</si>
  <si>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</si>
  <si>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</si>
  <si>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</si>
  <si>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</si>
  <si>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</si>
  <si>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</si>
  <si>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</si>
  <si>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</si>
  <si>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</si>
  <si>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</si>
  <si>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</si>
  <si>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</si>
  <si>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</si>
  <si>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</si>
  <si>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</si>
  <si>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</si>
  <si>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</si>
  <si>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</si>
  <si>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</si>
  <si>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</si>
  <si>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</si>
  <si>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</si>
  <si>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</si>
  <si>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</si>
  <si>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</si>
  <si>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</si>
  <si>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</si>
  <si>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</si>
  <si>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</si>
  <si>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</si>
  <si>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</si>
  <si>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</si>
  <si>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</si>
  <si>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</si>
  <si>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</si>
  <si>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</si>
  <si>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</si>
  <si>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</si>
  <si>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</si>
  <si>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</si>
  <si>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</si>
  <si>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</si>
  <si>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</si>
  <si>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</si>
  <si>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</si>
  <si>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</si>
  <si>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</si>
  <si>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</si>
  <si>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</si>
  <si>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</si>
  <si>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</si>
  <si>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</si>
  <si>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</si>
  <si>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</si>
  <si>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</si>
  <si>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</si>
  <si>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</si>
  <si>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</si>
  <si>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</si>
  <si>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</si>
  <si>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</si>
  <si>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</si>
  <si>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</si>
  <si>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</si>
  <si>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</si>
  <si>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</si>
  <si>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</si>
  <si>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</si>
  <si>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</si>
  <si>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</si>
  <si>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</si>
  <si>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</si>
  <si>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</si>
  <si>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</si>
  <si>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</si>
  <si>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</si>
  <si>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</si>
  <si>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</si>
  <si>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</si>
  <si>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</si>
  <si>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</si>
  <si>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</si>
  <si>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</si>
  <si>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</si>
  <si>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</si>
  <si>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</si>
  <si>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</si>
  <si>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</si>
  <si>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</si>
  <si>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</si>
  <si>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</si>
  <si>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</si>
  <si>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</si>
  <si>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</si>
  <si>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</si>
  <si>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</si>
  <si>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</si>
  <si>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</si>
  <si>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</si>
  <si>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</si>
  <si>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</si>
  <si>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</si>
  <si>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</si>
  <si>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</si>
  <si>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</si>
  <si>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</si>
  <si>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</si>
  <si>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</si>
  <si>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</si>
  <si>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</si>
  <si>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</si>
  <si>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</si>
  <si>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</si>
  <si>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</si>
  <si>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</si>
  <si>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</si>
  <si>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</si>
  <si>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</si>
  <si>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</si>
  <si>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</si>
  <si>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</si>
  <si>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</si>
  <si>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</si>
  <si>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</si>
  <si>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</si>
  <si>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</si>
  <si>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</si>
  <si>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</si>
  <si>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</si>
  <si>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</si>
  <si>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</si>
  <si>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</si>
  <si>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</si>
  <si>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</si>
  <si>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</si>
  <si>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</si>
  <si>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</si>
  <si>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</si>
  <si>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</si>
  <si>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</si>
  <si>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</si>
  <si>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</si>
  <si>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</si>
  <si>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</si>
  <si>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</si>
  <si>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</si>
  <si>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</si>
  <si>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</si>
  <si>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</si>
  <si>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</si>
  <si>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</si>
  <si>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</si>
  <si>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</si>
  <si>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</si>
  <si>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</si>
  <si>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</si>
  <si>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</si>
  <si>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</si>
  <si>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</si>
  <si>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</si>
  <si>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</si>
  <si>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</si>
  <si>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</si>
  <si>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</si>
  <si>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</si>
  <si>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</si>
  <si>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</si>
  <si>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</si>
  <si>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</si>
  <si>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</si>
  <si>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</si>
  <si>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</si>
  <si>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</si>
  <si>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</si>
  <si>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</si>
  <si>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</si>
  <si>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</si>
  <si>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</si>
  <si>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</si>
  <si>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</si>
  <si>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</si>
  <si>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</si>
  <si>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</si>
  <si>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</si>
  <si>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</si>
  <si>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</si>
  <si>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</si>
  <si>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</si>
  <si>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</si>
  <si>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</si>
  <si>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</si>
  <si>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</si>
  <si>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</si>
  <si>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</si>
  <si>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</si>
  <si>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</si>
  <si>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</si>
  <si>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</si>
  <si>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</si>
  <si>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</si>
  <si>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</si>
  <si>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</si>
  <si>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</si>
  <si>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</si>
  <si>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</si>
  <si>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</si>
  <si>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</si>
  <si>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</si>
  <si>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</si>
  <si>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</si>
  <si>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</si>
  <si>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</si>
  <si>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</si>
  <si>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</si>
  <si>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</si>
  <si>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</si>
  <si>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</si>
  <si>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</si>
  <si>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</si>
  <si>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</si>
  <si>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</si>
  <si>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</si>
  <si>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</si>
  <si>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</si>
  <si>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</si>
  <si>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</si>
  <si>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</si>
  <si>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</si>
  <si>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</si>
  <si>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</si>
  <si>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</si>
  <si>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</si>
  <si>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</si>
  <si>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</si>
  <si>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</si>
  <si>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</si>
  <si>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</si>
  <si>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</si>
  <si>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</si>
  <si>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</si>
  <si>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</si>
  <si>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</si>
  <si>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</si>
  <si>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</si>
  <si>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</si>
  <si>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</si>
  <si>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</si>
  <si>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</si>
  <si>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</si>
  <si>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</si>
  <si>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</si>
  <si>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</si>
  <si>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</si>
  <si>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</si>
  <si>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</si>
  <si>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</si>
  <si>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</si>
  <si>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</si>
  <si>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</si>
  <si>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</si>
  <si>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</si>
  <si>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</si>
  <si>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</si>
  <si>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</si>
  <si>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</si>
  <si>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</si>
  <si>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</si>
  <si>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</si>
  <si>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</si>
  <si>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</si>
  <si>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</si>
  <si>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</si>
  <si>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</si>
  <si>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</si>
  <si>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</si>
  <si>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</si>
  <si>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</si>
  <si>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</si>
  <si>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</si>
  <si>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</si>
  <si>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</si>
  <si>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</si>
  <si>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</si>
  <si>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</si>
  <si>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</si>
  <si>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</si>
  <si>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</si>
  <si>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</si>
  <si>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</si>
  <si>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</si>
  <si>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</si>
  <si>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</si>
  <si>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</si>
  <si>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</si>
  <si>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</si>
  <si>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</si>
  <si>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</si>
  <si>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</si>
  <si>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</si>
  <si>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</si>
  <si>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</si>
  <si>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</si>
  <si>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</si>
  <si>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</si>
  <si>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</si>
  <si>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</si>
  <si>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</si>
  <si>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</si>
  <si>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</si>
  <si>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</si>
  <si>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</si>
  <si>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</si>
  <si>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</si>
  <si>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</si>
  <si>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</si>
  <si>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</si>
  <si>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</si>
  <si>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</si>
  <si>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</si>
  <si>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</si>
  <si>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</si>
  <si>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</si>
  <si>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</si>
  <si>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</si>
  <si>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</si>
  <si>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</si>
  <si>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</si>
  <si>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</si>
  <si>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</si>
  <si>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</si>
  <si>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</si>
  <si>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</si>
  <si>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</si>
  <si>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</si>
  <si>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</si>
  <si>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</si>
  <si>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</si>
  <si>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</si>
  <si>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</si>
  <si>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</si>
  <si>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</si>
  <si>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</si>
  <si>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</si>
  <si>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</si>
  <si>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</si>
  <si>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</si>
  <si>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</si>
  <si>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</si>
  <si>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</si>
  <si>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</si>
  <si>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</si>
  <si>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</si>
  <si>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</si>
  <si>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</si>
  <si>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</si>
  <si>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</si>
  <si>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</si>
  <si>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</si>
  <si>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</si>
  <si>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</si>
  <si>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</si>
  <si>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</si>
  <si>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</si>
  <si>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</si>
  <si>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</si>
  <si>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</si>
  <si>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</si>
  <si>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</si>
  <si>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</si>
  <si>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</si>
  <si>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</si>
  <si>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</si>
  <si>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</si>
  <si>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</si>
  <si>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</si>
  <si>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</si>
  <si>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</si>
  <si>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</si>
  <si>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</si>
  <si>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</si>
  <si>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</si>
  <si>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</si>
  <si>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</si>
  <si>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</si>
  <si>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</si>
  <si>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</si>
  <si>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</si>
  <si>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</si>
  <si>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</si>
  <si>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</si>
  <si>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</si>
  <si>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</si>
  <si>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</si>
  <si>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</si>
  <si>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</si>
  <si>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</si>
  <si>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</si>
  <si>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</si>
  <si>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</si>
  <si>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</si>
  <si>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</si>
  <si>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</si>
  <si>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</si>
  <si>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</si>
  <si>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</si>
  <si>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</si>
  <si>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</si>
  <si>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</si>
  <si>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</si>
  <si>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</si>
  <si>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</si>
  <si>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</si>
  <si>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</si>
  <si>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</si>
  <si>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</si>
  <si>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</si>
  <si>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</si>
  <si>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</si>
  <si>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</si>
  <si>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</si>
  <si>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</si>
  <si>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</si>
  <si>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</si>
  <si>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</si>
  <si>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</si>
  <si>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</si>
  <si>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</si>
  <si>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</si>
  <si>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</si>
  <si>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</si>
  <si>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</si>
  <si>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</si>
  <si>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</si>
  <si>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</si>
  <si>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</si>
  <si>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</si>
  <si>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</si>
  <si>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</si>
  <si>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</si>
  <si>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</si>
  <si>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</si>
  <si>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</si>
  <si>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</si>
  <si>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</si>
  <si>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</si>
  <si>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</si>
  <si>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</si>
  <si>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</si>
  <si>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</si>
  <si>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</si>
  <si>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</si>
  <si>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</si>
  <si>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</si>
  <si>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</si>
  <si>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</si>
  <si>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</si>
  <si>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</si>
  <si>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</si>
  <si>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</si>
  <si>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</si>
  <si>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</si>
  <si>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</si>
  <si>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</si>
  <si>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</si>
  <si>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</si>
  <si>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</si>
  <si>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</si>
  <si>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</si>
  <si>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</si>
  <si>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</si>
  <si>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</si>
  <si>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</si>
  <si>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</si>
  <si>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</si>
  <si>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</si>
  <si>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</si>
  <si>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</si>
  <si>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</si>
  <si>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</si>
  <si>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</si>
  <si>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</si>
  <si>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</si>
  <si>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</si>
  <si>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</si>
  <si>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</si>
  <si>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</si>
  <si>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</si>
  <si>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</si>
  <si>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</si>
  <si>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</si>
  <si>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</si>
  <si>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</si>
  <si>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</si>
  <si>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</si>
  <si>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</si>
  <si>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</si>
  <si>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</si>
  <si>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</si>
  <si>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</si>
  <si>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</si>
  <si>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</si>
  <si>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</si>
  <si>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</si>
  <si>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</si>
  <si>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</si>
  <si>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</si>
  <si>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</si>
  <si>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</si>
  <si>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</si>
  <si>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</si>
  <si>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</si>
  <si>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</si>
  <si>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</si>
  <si>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</si>
  <si>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</si>
  <si>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</si>
  <si>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</si>
  <si>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</si>
  <si>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</si>
  <si>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</si>
  <si>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</si>
  <si>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</si>
  <si>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</si>
  <si>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</si>
  <si>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</si>
  <si>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</si>
  <si>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</si>
  <si>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</si>
  <si>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</si>
  <si>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</si>
  <si>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</si>
  <si>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</si>
  <si>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</si>
  <si>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</si>
  <si>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</si>
  <si>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</si>
  <si>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</si>
  <si>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</si>
  <si>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</si>
  <si>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</si>
  <si>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</si>
  <si>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</si>
  <si>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</si>
  <si>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</si>
  <si>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</si>
  <si>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</si>
  <si>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</si>
  <si>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</si>
  <si>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</si>
  <si>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</si>
  <si>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</si>
  <si>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</si>
  <si>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</si>
  <si>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</si>
  <si>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</si>
  <si>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</si>
  <si>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</si>
  <si>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</si>
  <si>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</si>
  <si>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</si>
  <si>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</si>
  <si>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</si>
  <si>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</si>
  <si>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</si>
  <si>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</si>
  <si>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</si>
  <si>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</si>
  <si>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</si>
  <si>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</si>
  <si>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</si>
  <si>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</si>
  <si>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</si>
  <si>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</si>
  <si>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</si>
  <si>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</si>
  <si>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</si>
  <si>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</si>
  <si>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</si>
  <si>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</si>
  <si>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</si>
  <si>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</si>
  <si>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</si>
  <si>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</si>
  <si>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</si>
  <si>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</si>
  <si>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</si>
  <si>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</si>
  <si>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</si>
  <si>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</si>
  <si>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</si>
  <si>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</si>
  <si>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</si>
  <si>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</si>
  <si>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</si>
  <si>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</si>
  <si>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</si>
  <si>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</si>
  <si>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</si>
  <si>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</si>
  <si>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</si>
  <si>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</si>
  <si>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</si>
  <si>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</si>
  <si>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</si>
  <si>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</si>
  <si>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</si>
  <si>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</si>
  <si>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</si>
  <si>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</si>
  <si>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</si>
  <si>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</si>
  <si>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</si>
  <si>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</si>
  <si>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</si>
  <si>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</si>
  <si>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</si>
  <si>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</si>
  <si>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</si>
  <si>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</si>
  <si>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</si>
  <si>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</si>
  <si>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</si>
  <si>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</si>
  <si>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</si>
  <si>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</si>
  <si>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</si>
  <si>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</si>
  <si>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</si>
  <si>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</si>
  <si>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</si>
  <si>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</si>
  <si>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</si>
  <si>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</si>
  <si>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</si>
  <si>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</si>
  <si>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</si>
  <si>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</si>
  <si>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</si>
  <si>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</si>
  <si>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</si>
  <si>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</si>
  <si>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</si>
  <si>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</si>
  <si>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</si>
  <si>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</si>
  <si>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</si>
  <si>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</si>
  <si>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</si>
  <si>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</si>
  <si>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</si>
  <si>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</si>
  <si>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</si>
  <si>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</si>
  <si>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</si>
  <si>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</si>
  <si>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</si>
  <si>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</si>
  <si>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</si>
  <si>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</si>
  <si>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</si>
  <si>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</si>
  <si>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</si>
  <si>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</si>
  <si>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</si>
  <si>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</si>
  <si>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</si>
  <si>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</si>
  <si>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</si>
  <si>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</si>
  <si>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</si>
  <si>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</si>
  <si>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</si>
  <si>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</si>
  <si>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</si>
  <si>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</si>
  <si>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</si>
  <si>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</si>
  <si>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</si>
  <si>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</si>
  <si>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</si>
  <si>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</si>
  <si>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</si>
  <si>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</si>
  <si>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</si>
  <si>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</si>
  <si>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</si>
  <si>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</si>
  <si>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</si>
  <si>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</si>
  <si>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</si>
  <si>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</si>
  <si>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</si>
  <si>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</si>
  <si>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</si>
  <si>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</si>
  <si>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</si>
  <si>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</si>
  <si>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</si>
  <si>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</si>
  <si>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</si>
  <si>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</si>
  <si>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</si>
  <si>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</si>
  <si>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</si>
  <si>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</si>
  <si>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</si>
  <si>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</si>
  <si>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</si>
  <si>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</si>
  <si>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</si>
  <si>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</si>
  <si>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</si>
  <si>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</si>
  <si>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</si>
  <si>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</si>
  <si>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</si>
  <si>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</si>
  <si>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</si>
  <si>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</si>
  <si>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</si>
  <si>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</si>
  <si>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</si>
  <si>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</si>
  <si>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</si>
  <si>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</si>
  <si>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</si>
  <si>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</si>
  <si>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</si>
  <si>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</si>
  <si>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</si>
  <si>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</si>
  <si>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</si>
  <si>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</si>
  <si>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</si>
  <si>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</si>
  <si>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</si>
  <si>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</si>
  <si>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</si>
  <si>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</si>
  <si>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</si>
  <si>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</si>
  <si>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</si>
  <si>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</si>
  <si>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</si>
  <si>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</si>
  <si>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</si>
  <si>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</si>
  <si>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</si>
  <si>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</si>
  <si>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</si>
  <si>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</si>
  <si>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</si>
  <si>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</si>
  <si>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</si>
  <si>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</si>
  <si>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</si>
  <si>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</si>
  <si>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</si>
  <si>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</si>
  <si>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</si>
  <si>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</si>
  <si>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</si>
  <si>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</si>
  <si>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</si>
  <si>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</si>
  <si>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</si>
  <si>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</si>
  <si>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</si>
  <si>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</si>
  <si>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</si>
  <si>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</si>
  <si>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</si>
  <si>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</si>
  <si>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</si>
  <si>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</si>
  <si>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</si>
  <si>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</si>
  <si>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</si>
  <si>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</si>
  <si>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</si>
  <si>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</si>
  <si>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</si>
  <si>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</si>
  <si>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</si>
  <si>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</si>
  <si>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</si>
  <si>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</si>
  <si>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</si>
  <si>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</si>
  <si>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</si>
  <si>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</si>
  <si>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</si>
  <si>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</si>
  <si>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</si>
  <si>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</si>
  <si>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</si>
  <si>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</si>
  <si>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</si>
  <si>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</si>
  <si>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</si>
  <si>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</si>
  <si>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</si>
  <si>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</si>
  <si>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</si>
  <si>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</si>
  <si>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</si>
  <si>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</si>
  <si>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</si>
  <si>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</si>
  <si>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</si>
  <si>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</si>
  <si>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</si>
  <si>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</si>
  <si>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</si>
  <si>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</si>
  <si>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</si>
  <si>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</si>
  <si>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</si>
  <si>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</si>
  <si>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</si>
  <si>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</si>
  <si>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</si>
  <si>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</si>
  <si>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</si>
  <si>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</si>
  <si>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</si>
  <si>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</si>
  <si>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</si>
  <si>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</si>
  <si>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</si>
  <si>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</si>
  <si>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</si>
  <si>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</si>
  <si>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</si>
  <si>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</si>
  <si>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</si>
  <si>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</si>
  <si>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</si>
  <si>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</si>
  <si>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</si>
  <si>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</si>
  <si>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</si>
  <si>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</si>
  <si>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</si>
  <si>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</si>
  <si>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</si>
  <si>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</si>
  <si>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</si>
  <si>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</si>
  <si>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</si>
  <si>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</si>
  <si>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</si>
  <si>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</si>
  <si>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</si>
  <si>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</si>
  <si>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</si>
  <si>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</si>
  <si>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</si>
  <si>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</si>
  <si>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</si>
  <si>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</si>
  <si>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</si>
  <si>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</si>
  <si>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</si>
  <si>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</si>
  <si>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</si>
  <si>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</si>
  <si>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</si>
  <si>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</si>
  <si>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</si>
  <si>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</si>
  <si>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</si>
  <si>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</si>
  <si>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</si>
  <si>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</si>
  <si>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</si>
  <si>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</si>
  <si>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</si>
  <si>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</si>
  <si>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</si>
  <si>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</si>
  <si>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</si>
  <si>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</si>
  <si>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</si>
  <si>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</si>
  <si>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</si>
  <si>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</si>
  <si>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</si>
  <si>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</si>
  <si>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</si>
  <si>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</si>
  <si>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</si>
  <si>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</si>
  <si>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</si>
  <si>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</si>
  <si>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</si>
  <si>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</si>
  <si>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</si>
  <si>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</si>
  <si>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</si>
  <si>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</si>
  <si>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</si>
  <si>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</si>
  <si>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</si>
  <si>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</si>
  <si>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</si>
  <si>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</si>
  <si>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</si>
  <si>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</si>
  <si>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</si>
  <si>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</si>
  <si>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</si>
  <si>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</si>
  <si>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</si>
  <si>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</si>
  <si>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</si>
  <si>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</si>
  <si>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</si>
  <si>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</si>
  <si>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</si>
  <si>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</si>
  <si>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</si>
  <si>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</si>
  <si>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</si>
  <si>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</si>
  <si>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</si>
  <si>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</si>
  <si>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</si>
  <si>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</si>
  <si>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</si>
  <si>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</si>
  <si>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</si>
  <si>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</si>
  <si>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</si>
  <si>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</si>
  <si>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</si>
  <si>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</si>
  <si>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</si>
  <si>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</si>
  <si>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</si>
  <si>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</si>
  <si>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</si>
  <si>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</si>
  <si>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</si>
  <si>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</si>
  <si>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</si>
  <si>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</si>
  <si>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</si>
  <si>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</si>
  <si>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</si>
  <si>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</si>
  <si>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</si>
  <si>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</si>
  <si>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</si>
  <si>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</si>
  <si>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</si>
  <si>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</si>
  <si>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</si>
  <si>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</si>
  <si>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</si>
  <si>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</si>
  <si>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</si>
  <si>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</si>
  <si>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</si>
  <si>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</si>
  <si>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</si>
  <si>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</si>
  <si>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</si>
  <si>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</si>
  <si>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</si>
  <si>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</si>
  <si>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</si>
  <si>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</si>
  <si>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</si>
  <si>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</si>
  <si>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</si>
  <si>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</si>
  <si>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</si>
  <si>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</si>
  <si>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</si>
  <si>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</si>
  <si>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</si>
  <si>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</si>
  <si>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</si>
  <si>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</si>
  <si>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</si>
  <si>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</si>
  <si>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</si>
  <si>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</si>
  <si>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</si>
  <si>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</si>
  <si>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</si>
  <si>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</si>
  <si>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</si>
  <si>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</si>
  <si>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</si>
  <si>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</si>
  <si>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</si>
  <si>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</si>
  <si>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</si>
  <si>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</si>
  <si>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</si>
  <si>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</si>
  <si>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</si>
  <si>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</si>
  <si>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</si>
  <si>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</si>
  <si>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</si>
  <si>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</si>
  <si>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</si>
  <si>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</si>
  <si>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</si>
  <si>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</si>
  <si>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</si>
  <si>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</si>
  <si>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</si>
  <si>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</si>
  <si>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</si>
  <si>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</si>
  <si>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</si>
  <si>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</si>
  <si>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</si>
  <si>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</si>
  <si>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</si>
  <si>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</si>
  <si>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</si>
  <si>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</si>
  <si>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</si>
  <si>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</si>
  <si>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</si>
  <si>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</si>
  <si>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</si>
  <si>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</si>
  <si>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</si>
  <si>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</si>
  <si>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</si>
  <si>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</si>
  <si>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</si>
  <si>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</si>
  <si>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</si>
  <si>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</si>
  <si>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</si>
  <si>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</si>
  <si>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</si>
  <si>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</si>
  <si>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</si>
  <si>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</si>
  <si>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</si>
  <si>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</si>
  <si>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</si>
  <si>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</si>
  <si>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</si>
  <si>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</si>
  <si>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</si>
  <si>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</si>
  <si>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</si>
  <si>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</si>
  <si>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</si>
  <si>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</si>
  <si>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</si>
  <si>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</si>
  <si>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</si>
  <si>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</si>
  <si>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</si>
  <si>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</si>
  <si>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</si>
  <si>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</si>
  <si>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</si>
  <si>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</si>
  <si>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</si>
  <si>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</si>
  <si>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</si>
  <si>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</si>
  <si>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</si>
  <si>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</si>
  <si>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</si>
  <si>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</si>
  <si>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</si>
  <si>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</si>
  <si>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</si>
  <si>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</si>
  <si>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</si>
  <si>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</si>
  <si>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</si>
  <si>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</si>
  <si>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</si>
  <si>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</si>
  <si>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</si>
  <si>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</si>
  <si>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</si>
  <si>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</si>
  <si>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</si>
  <si>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</si>
  <si>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</si>
  <si>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</si>
  <si>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</si>
  <si>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</si>
  <si>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</si>
  <si>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</si>
  <si>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</si>
  <si>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</si>
  <si>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</si>
  <si>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</si>
  <si>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</si>
  <si>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</si>
  <si>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</si>
  <si>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</si>
  <si>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</si>
  <si>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</si>
  <si>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</si>
  <si>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</si>
  <si>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</si>
  <si>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</si>
  <si>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</si>
  <si>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</si>
  <si>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</si>
  <si>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</si>
  <si>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</si>
  <si>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</si>
  <si>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</si>
  <si>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</si>
  <si>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</si>
  <si>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</si>
  <si>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</si>
  <si>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</si>
  <si>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</si>
  <si>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</si>
  <si>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</si>
  <si>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</si>
  <si>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</si>
  <si>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</si>
  <si>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</si>
  <si>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</si>
  <si>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</si>
  <si>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</si>
  <si>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</si>
  <si>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</si>
  <si>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</si>
  <si>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</si>
  <si>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</si>
  <si>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</si>
  <si>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</si>
  <si>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</si>
  <si>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</si>
  <si>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</si>
  <si>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</si>
  <si>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</si>
  <si>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</si>
  <si>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</si>
  <si>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</si>
  <si>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</si>
  <si>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</si>
  <si>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</si>
  <si>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</si>
  <si>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</si>
  <si>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</si>
  <si>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</si>
  <si>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</si>
  <si>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</si>
  <si>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</si>
  <si>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</si>
  <si>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</si>
  <si>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</si>
  <si>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</si>
  <si>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</si>
  <si>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</si>
  <si>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</si>
  <si>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</si>
  <si>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</si>
  <si>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</si>
  <si>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</si>
  <si>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</si>
  <si>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</si>
  <si>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</si>
  <si>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</si>
  <si>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</si>
  <si>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</si>
  <si>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</si>
  <si>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</si>
  <si>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</si>
  <si>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</si>
  <si>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</si>
  <si>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</si>
  <si>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</si>
  <si>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</si>
  <si>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</si>
  <si>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</si>
  <si>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</si>
  <si>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</si>
  <si>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</si>
  <si>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</si>
  <si>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</si>
  <si>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</si>
  <si>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</si>
  <si>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</si>
  <si>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</si>
  <si>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</si>
  <si>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</si>
  <si>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</si>
  <si>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</si>
  <si>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</si>
  <si>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</si>
  <si>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</si>
  <si>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</si>
  <si>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</si>
  <si>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</si>
  <si>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</si>
  <si>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</si>
  <si>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</si>
  <si>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</si>
  <si>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</si>
  <si>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</si>
  <si>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</si>
  <si>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</si>
  <si>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</si>
  <si>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</si>
  <si>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</si>
  <si>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</si>
  <si>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</si>
  <si>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</si>
  <si>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</si>
  <si>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</si>
  <si>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</si>
  <si>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</si>
  <si>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</si>
  <si>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</si>
  <si>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</si>
  <si>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</si>
  <si>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</si>
  <si>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</si>
  <si>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</si>
  <si>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</si>
  <si>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</si>
  <si>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</si>
  <si>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</si>
  <si>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</si>
  <si>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</si>
  <si>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</si>
  <si>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</si>
  <si>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</si>
  <si>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</si>
  <si>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</si>
  <si>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</si>
  <si>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</si>
  <si>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</si>
  <si>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</si>
  <si>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</si>
  <si>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</si>
  <si>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</si>
  <si>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</si>
  <si>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</si>
  <si>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</si>
  <si>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</si>
  <si>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</si>
  <si>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</si>
  <si>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</si>
  <si>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</si>
  <si>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</si>
  <si>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</si>
  <si>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</si>
  <si>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</si>
  <si>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</si>
  <si>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</si>
  <si>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</si>
  <si>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</si>
  <si>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</si>
  <si>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</si>
  <si>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</si>
  <si>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</si>
  <si>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</si>
  <si>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</si>
  <si>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</si>
  <si>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</si>
  <si>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</si>
  <si>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</si>
  <si>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</si>
  <si>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</si>
  <si>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</si>
  <si>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</si>
  <si>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</si>
  <si>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</si>
  <si>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</si>
  <si>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</si>
  <si>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</si>
  <si>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</si>
  <si>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</si>
  <si>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</si>
  <si>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</si>
  <si>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</si>
  <si>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</si>
  <si>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</si>
  <si>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</si>
  <si>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</si>
  <si>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</si>
  <si>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</si>
  <si>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</si>
  <si>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</si>
  <si>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</si>
  <si>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</si>
  <si>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</si>
  <si>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</si>
  <si>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</si>
  <si>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</si>
  <si>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</si>
  <si>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</si>
  <si>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</si>
  <si>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</si>
  <si>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</si>
  <si>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</si>
  <si>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</si>
  <si>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</si>
  <si>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</si>
  <si>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</si>
  <si>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</si>
  <si>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</si>
  <si>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</si>
  <si>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</si>
  <si>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</si>
  <si>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</si>
  <si>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</si>
  <si>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</si>
  <si>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</si>
  <si>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</si>
  <si>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</si>
  <si>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</si>
  <si>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</si>
  <si>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</si>
  <si>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</si>
  <si>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</si>
  <si>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</si>
  <si>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</si>
  <si>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</si>
  <si>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</si>
  <si>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</si>
  <si>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</si>
  <si>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</si>
  <si>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</si>
  <si>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</si>
  <si>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</si>
  <si>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</si>
  <si>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</si>
  <si>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</si>
  <si>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</si>
  <si>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</si>
  <si>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</si>
  <si>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</si>
  <si>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</si>
  <si>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</si>
  <si>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</si>
  <si>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</si>
  <si>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</si>
  <si>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</si>
  <si>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</si>
  <si>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</si>
  <si>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</si>
  <si>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</si>
  <si>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</si>
  <si>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</si>
  <si>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</si>
  <si>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</si>
  <si>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</si>
  <si>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</si>
  <si>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</si>
  <si>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</si>
  <si>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</si>
  <si>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</si>
  <si>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</si>
  <si>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</si>
  <si>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</si>
  <si>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</si>
  <si>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</si>
  <si>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</si>
  <si>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</si>
  <si>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</si>
  <si>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</si>
  <si>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</si>
  <si>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</si>
  <si>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</si>
  <si>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</si>
  <si>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</si>
  <si>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</si>
  <si>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</si>
  <si>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</si>
  <si>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</si>
  <si>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</si>
  <si>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</si>
  <si>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</si>
  <si>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</si>
  <si>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</si>
  <si>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</si>
  <si>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</si>
  <si>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</si>
  <si>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</si>
  <si>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</si>
  <si>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</si>
  <si>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</si>
  <si>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</si>
  <si>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</si>
  <si>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</si>
  <si>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</si>
  <si>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</si>
  <si>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</si>
  <si>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</si>
  <si>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</si>
  <si>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</si>
  <si>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</si>
  <si>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</si>
  <si>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</si>
  <si>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</si>
  <si>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</si>
  <si>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</si>
  <si>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</si>
  <si>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</si>
  <si>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</si>
  <si>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</si>
  <si>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</si>
  <si>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</si>
  <si>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</si>
  <si>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</si>
  <si>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</si>
  <si>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</si>
  <si>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</si>
  <si>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</si>
  <si>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</si>
  <si>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</si>
  <si>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</si>
  <si>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</si>
  <si>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</si>
  <si>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</si>
  <si>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</si>
  <si>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</si>
  <si>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</si>
  <si>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</si>
  <si>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</si>
  <si>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</si>
  <si>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</si>
  <si>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</si>
  <si>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</si>
  <si>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</si>
  <si>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</si>
  <si>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</si>
  <si>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</si>
  <si>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</si>
  <si>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</si>
  <si>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</si>
  <si>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</si>
  <si>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</si>
  <si>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</si>
  <si>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</si>
  <si>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</si>
  <si>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</si>
  <si>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</si>
  <si>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</si>
  <si>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</si>
  <si>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</si>
  <si>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</si>
  <si>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</si>
  <si>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</si>
  <si>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</si>
  <si>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</si>
  <si>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</si>
  <si>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</si>
  <si>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</si>
  <si>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</si>
  <si>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</si>
  <si>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</si>
  <si>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</si>
  <si>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</si>
  <si>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</si>
  <si>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</si>
  <si>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</si>
  <si>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</si>
  <si>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</si>
  <si>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</si>
  <si>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</si>
  <si>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</si>
  <si>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</si>
  <si>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</si>
  <si>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</si>
  <si>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</si>
  <si>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</si>
  <si>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</si>
  <si>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</si>
  <si>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</si>
  <si>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</si>
  <si>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</si>
  <si>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</si>
  <si>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</si>
  <si>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</si>
  <si>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</si>
  <si>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</si>
  <si>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</si>
  <si>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</si>
  <si>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</si>
  <si>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</si>
  <si>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</si>
  <si>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</si>
  <si>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</si>
  <si>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</si>
  <si>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</si>
  <si>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</si>
  <si>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</si>
  <si>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</si>
  <si>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</si>
  <si>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</si>
  <si>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</si>
  <si>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</si>
  <si>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</si>
  <si>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</si>
  <si>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</si>
  <si>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</si>
  <si>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</si>
  <si>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</si>
  <si>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</si>
  <si>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</si>
  <si>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</si>
  <si>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</si>
  <si>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</si>
  <si>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</si>
  <si>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</si>
  <si>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</si>
  <si>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</si>
  <si>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</si>
  <si>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</si>
  <si>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</si>
  <si>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</si>
  <si>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</si>
  <si>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</si>
  <si>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</si>
  <si>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</si>
  <si>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</si>
  <si>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</si>
  <si>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</si>
  <si>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</si>
  <si>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</si>
  <si>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</si>
  <si>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</si>
  <si>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</si>
  <si>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</si>
  <si>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</si>
  <si>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</si>
  <si>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</si>
  <si>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</si>
  <si>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</si>
  <si>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</si>
  <si>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</si>
  <si>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</si>
  <si>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</si>
  <si>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</si>
  <si>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</si>
  <si>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</si>
  <si>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</si>
  <si>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</si>
  <si>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</si>
  <si>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</si>
  <si>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</si>
  <si>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</si>
  <si>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</si>
  <si>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</si>
  <si>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</si>
  <si>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</si>
  <si>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</si>
  <si>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</si>
  <si>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</si>
  <si>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</si>
  <si>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</si>
  <si>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</si>
  <si>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</si>
  <si>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</si>
  <si>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</si>
  <si>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</si>
  <si>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</si>
  <si>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</si>
  <si>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</si>
  <si>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</si>
  <si>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</si>
  <si>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</si>
  <si>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</si>
  <si>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</si>
  <si>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</si>
  <si>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</si>
  <si>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</si>
  <si>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</si>
  <si>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</si>
  <si>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</si>
  <si>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</si>
  <si>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</si>
  <si>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</si>
  <si>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</si>
  <si>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</si>
  <si>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</si>
  <si>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</si>
  <si>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</si>
  <si>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</si>
  <si>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</si>
  <si>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</si>
  <si>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</si>
  <si>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</si>
  <si>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</si>
  <si>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</si>
  <si>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</si>
  <si>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</si>
  <si>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</si>
  <si>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</si>
  <si>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</si>
  <si>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</si>
  <si>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</si>
  <si>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</si>
  <si>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</si>
  <si>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</si>
  <si>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</si>
  <si>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</si>
  <si>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</si>
  <si>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</si>
  <si>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</si>
  <si>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</si>
  <si>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</si>
  <si>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</si>
  <si>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</si>
  <si>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</si>
  <si>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</si>
  <si>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</si>
  <si>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</si>
  <si>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</si>
  <si>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</si>
  <si>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</si>
  <si>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</si>
  <si>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</si>
  <si>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</si>
  <si>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</si>
  <si>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</si>
  <si>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</si>
  <si>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</si>
  <si>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</si>
  <si>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</si>
  <si>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</si>
  <si>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</si>
  <si>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</si>
  <si>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</si>
  <si>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</si>
  <si>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</si>
  <si>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</si>
  <si>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</si>
  <si>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</si>
  <si>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</si>
  <si>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</si>
  <si>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</si>
  <si>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</si>
  <si>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</si>
  <si>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</si>
  <si>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</si>
  <si>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</si>
  <si>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</si>
  <si>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</si>
  <si>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</si>
  <si>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</si>
  <si>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</si>
  <si>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</si>
  <si>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</si>
  <si>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</si>
  <si>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</si>
  <si>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</si>
  <si>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</si>
  <si>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</si>
  <si>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</si>
  <si>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</si>
  <si>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</si>
  <si>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</si>
  <si>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</si>
  <si>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</si>
  <si>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</si>
  <si>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</si>
  <si>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</si>
  <si>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</si>
  <si>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</si>
  <si>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</si>
  <si>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</si>
  <si>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</si>
  <si>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</si>
  <si>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</si>
  <si>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</si>
  <si>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</si>
  <si>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</si>
  <si>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</si>
  <si>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</si>
  <si>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</si>
  <si>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</si>
  <si>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</si>
  <si>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</si>
  <si>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</si>
  <si>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</si>
  <si>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</si>
  <si>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</si>
  <si>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</si>
  <si>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</si>
  <si>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</si>
  <si>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</si>
  <si>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</si>
  <si>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</si>
  <si>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</si>
  <si>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</si>
  <si>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</si>
  <si>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</si>
  <si>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</si>
  <si>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</si>
  <si>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</si>
  <si>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</si>
  <si>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</si>
  <si>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</si>
  <si>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</si>
  <si>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</si>
  <si>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</si>
  <si>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</si>
  <si>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</si>
  <si>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</si>
  <si>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</si>
  <si>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</si>
  <si>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</si>
  <si>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</si>
  <si>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</si>
  <si>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</si>
  <si>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</si>
  <si>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</si>
  <si>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</si>
  <si>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</si>
  <si>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</si>
  <si>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</si>
  <si>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</si>
  <si>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</si>
  <si>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</si>
  <si>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</si>
  <si>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</si>
  <si>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</si>
  <si>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</si>
  <si>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</si>
  <si>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</si>
  <si>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</si>
  <si>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</si>
  <si>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</si>
  <si>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</si>
  <si>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</si>
  <si>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</si>
  <si>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</si>
  <si>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</si>
  <si>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</si>
  <si>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</si>
  <si>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</si>
  <si>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</si>
  <si>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</si>
  <si>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</si>
  <si>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</si>
  <si>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</si>
  <si>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</si>
  <si>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</si>
  <si>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</si>
  <si>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</si>
  <si>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</si>
  <si>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</si>
  <si>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</si>
  <si>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</si>
  <si>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</si>
  <si>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</si>
  <si>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</si>
  <si>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</si>
  <si>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</si>
  <si>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</si>
  <si>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</si>
  <si>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</si>
  <si>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</si>
  <si>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</si>
  <si>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</si>
  <si>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</si>
  <si>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</si>
  <si>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</si>
  <si>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</si>
  <si>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</si>
  <si>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</si>
  <si>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</si>
  <si>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</si>
  <si>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</si>
  <si>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</si>
  <si>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</si>
  <si>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</si>
  <si>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</si>
  <si>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</si>
  <si>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</si>
  <si>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</si>
  <si>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</si>
  <si>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</si>
  <si>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</si>
  <si>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</si>
  <si>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</si>
  <si>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</si>
  <si>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</si>
  <si>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</si>
  <si>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</si>
  <si>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</si>
  <si>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</si>
  <si>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</si>
  <si>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</si>
  <si>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</si>
  <si>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</si>
  <si>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</si>
  <si>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</si>
  <si>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</si>
  <si>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</si>
  <si>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</si>
  <si>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</si>
  <si>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</si>
  <si>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</si>
  <si>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</si>
  <si>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</si>
  <si>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</si>
  <si>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</si>
  <si>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</si>
  <si>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</si>
  <si>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</si>
  <si>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</si>
  <si>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</si>
  <si>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</si>
  <si>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</si>
  <si>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</si>
  <si>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</si>
  <si>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</si>
  <si>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</si>
  <si>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</si>
  <si>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</si>
  <si>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</si>
  <si>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</si>
  <si>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</si>
  <si>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</si>
  <si>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</si>
  <si>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</si>
  <si>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</si>
  <si>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</si>
  <si>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</si>
  <si>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</si>
  <si>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</si>
  <si>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</si>
  <si>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</si>
  <si>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</si>
  <si>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</si>
  <si>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</si>
  <si>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</si>
  <si>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</si>
  <si>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</si>
  <si>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</si>
  <si>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</si>
  <si>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</si>
  <si>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</si>
  <si>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</si>
  <si>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</si>
  <si>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</si>
  <si>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</si>
  <si>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</si>
  <si>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</si>
  <si>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</si>
  <si>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</si>
  <si>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</si>
  <si>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</si>
  <si>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</si>
  <si>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</si>
  <si>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</si>
  <si>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</si>
  <si>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</si>
  <si>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</si>
  <si>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</si>
  <si>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</si>
  <si>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</si>
  <si>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</si>
  <si>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</si>
  <si>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</si>
  <si>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</si>
  <si>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</si>
  <si>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</si>
  <si>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</si>
  <si>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</si>
  <si>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</si>
  <si>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</si>
  <si>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</si>
  <si>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</si>
  <si>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</si>
  <si>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</si>
  <si>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</si>
  <si>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</si>
  <si>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</si>
  <si>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</si>
  <si>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</si>
  <si>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</si>
  <si>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</si>
  <si>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</si>
  <si>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</si>
  <si>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</si>
  <si>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</si>
  <si>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</si>
  <si>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</si>
  <si>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</si>
  <si>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</si>
  <si>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</si>
  <si>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</si>
  <si>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</si>
  <si>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</si>
  <si>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</si>
  <si>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</si>
  <si>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</si>
  <si>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</si>
  <si>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</si>
  <si>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</si>
  <si>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</si>
  <si>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</si>
  <si>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</si>
  <si>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</si>
  <si>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</si>
  <si>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</si>
  <si>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</si>
  <si>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</si>
  <si>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</si>
  <si>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</si>
  <si>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</si>
  <si>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</si>
  <si>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</si>
  <si>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</si>
  <si>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</si>
  <si>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</si>
  <si>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</si>
  <si>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</si>
  <si>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</si>
  <si>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</si>
  <si>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</si>
  <si>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</si>
  <si>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</si>
  <si>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</si>
  <si>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</si>
  <si>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</si>
  <si>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</si>
  <si>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</si>
  <si>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</si>
  <si>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</si>
  <si>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</si>
  <si>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</si>
  <si>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</si>
  <si>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</si>
  <si>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</si>
  <si>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</si>
  <si>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</si>
  <si>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</si>
  <si>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</si>
  <si>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</si>
  <si>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</si>
  <si>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</si>
  <si>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</si>
  <si>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</si>
  <si>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</si>
  <si>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</si>
  <si>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</si>
  <si>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</si>
  <si>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</si>
  <si>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</si>
  <si>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</si>
  <si>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</si>
  <si>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</si>
  <si>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</si>
  <si>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</si>
  <si>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</si>
  <si>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</si>
  <si>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</si>
  <si>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</si>
  <si>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</si>
  <si>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</si>
  <si>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</si>
  <si>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</si>
  <si>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</si>
  <si>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</si>
  <si>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</si>
  <si>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</si>
  <si>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</si>
  <si>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</si>
  <si>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</si>
  <si>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</si>
  <si>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</si>
  <si>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</si>
  <si>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</si>
  <si>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</si>
  <si>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</si>
  <si>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</si>
  <si>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</si>
  <si>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</si>
  <si>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</si>
  <si>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</si>
  <si>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</si>
  <si>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</si>
  <si>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</si>
  <si>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</si>
  <si>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</si>
  <si>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</si>
  <si>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</si>
  <si>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</si>
  <si>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</si>
  <si>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</si>
  <si>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</si>
  <si>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</si>
  <si>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</si>
  <si>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</si>
  <si>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</si>
  <si>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</si>
  <si>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</si>
  <si>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</si>
  <si>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</si>
  <si>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</si>
  <si>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</si>
  <si>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</si>
  <si>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</si>
  <si>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</si>
  <si>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</si>
  <si>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</si>
  <si>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</si>
  <si>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</si>
  <si>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</si>
  <si>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</si>
  <si>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</si>
  <si>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</si>
  <si>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</si>
  <si>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</si>
  <si>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</si>
  <si>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</si>
  <si>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</si>
  <si>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</si>
  <si>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</si>
  <si>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</si>
  <si>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</si>
  <si>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</si>
  <si>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</si>
  <si>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</si>
  <si>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</si>
  <si>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</si>
  <si>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</si>
  <si>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</si>
  <si>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</si>
  <si>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</si>
  <si>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</si>
  <si>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</si>
  <si>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</si>
  <si>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</si>
  <si>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</si>
  <si>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</si>
  <si>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</si>
  <si>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</si>
  <si>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</si>
  <si>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</si>
  <si>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</si>
  <si>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</si>
  <si>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</si>
  <si>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</si>
  <si>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</si>
  <si>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</si>
  <si>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</si>
  <si>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</si>
  <si>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</si>
  <si>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</si>
  <si>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</si>
  <si>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</si>
  <si>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</si>
  <si>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</si>
  <si>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</si>
  <si>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</si>
  <si>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</si>
  <si>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</si>
  <si>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</si>
  <si>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</si>
  <si>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</si>
  <si>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</si>
  <si>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</si>
  <si>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</si>
  <si>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</si>
  <si>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</si>
  <si>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</si>
  <si>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</si>
  <si>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</si>
  <si>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</si>
  <si>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</si>
  <si>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</si>
  <si>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</si>
  <si>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</si>
  <si>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</si>
  <si>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</si>
  <si>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</si>
  <si>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</si>
  <si>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</si>
  <si>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</si>
  <si>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</si>
  <si>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</si>
  <si>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</si>
  <si>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</si>
  <si>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</si>
  <si>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</si>
  <si>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</si>
  <si>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</si>
  <si>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</si>
  <si>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</si>
  <si>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</si>
  <si>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</si>
  <si>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</si>
  <si>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</si>
  <si>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</si>
  <si>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</si>
  <si>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</si>
  <si>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</si>
  <si>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</si>
  <si>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</si>
  <si>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</si>
  <si>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</si>
  <si>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</si>
  <si>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</si>
  <si>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</si>
  <si>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</si>
  <si>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</si>
  <si>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</si>
  <si>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</si>
  <si>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</si>
  <si>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</si>
  <si>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</si>
  <si>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</si>
  <si>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</si>
  <si>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</si>
  <si>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</si>
  <si>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</si>
  <si>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</si>
  <si>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</si>
  <si>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</si>
  <si>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</si>
  <si>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</si>
  <si>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</si>
  <si>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</si>
  <si>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</si>
  <si>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</si>
  <si>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</si>
  <si>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</si>
  <si>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</si>
  <si>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</si>
  <si>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</si>
  <si>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</si>
  <si>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</si>
  <si>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</si>
  <si>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</si>
  <si>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</si>
  <si>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</si>
  <si>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</si>
  <si>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</si>
  <si>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</si>
  <si>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</si>
  <si>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</si>
  <si>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</si>
  <si>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</si>
  <si>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</si>
  <si>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</si>
  <si>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</si>
  <si>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</si>
  <si>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</si>
  <si>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</si>
  <si>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</si>
  <si>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</si>
  <si>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</si>
  <si>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</si>
  <si>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</si>
  <si>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</si>
  <si>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</si>
  <si>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</si>
  <si>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</si>
  <si>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</si>
  <si>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</si>
  <si>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</si>
  <si>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</si>
  <si>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</si>
  <si>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</si>
  <si>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</si>
  <si>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</si>
  <si>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</si>
  <si>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</si>
  <si>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</si>
  <si>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</si>
  <si>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</si>
  <si>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</si>
  <si>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</si>
  <si>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</si>
  <si>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</si>
  <si>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</si>
  <si>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</si>
  <si>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</si>
  <si>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</si>
  <si>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</si>
  <si>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</si>
  <si>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</si>
  <si>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</si>
  <si>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</si>
  <si>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</si>
  <si>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</si>
  <si>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</si>
  <si>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</si>
  <si>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</si>
  <si>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</si>
  <si>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</si>
  <si>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</si>
  <si>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</si>
  <si>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</si>
  <si>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</si>
  <si>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</si>
  <si>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</si>
  <si>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</si>
  <si>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</si>
  <si>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</si>
  <si>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</si>
  <si>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</si>
  <si>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</si>
  <si>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</si>
  <si>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</si>
  <si>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</si>
  <si>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</si>
  <si>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</si>
  <si>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</si>
  <si>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</si>
  <si>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</si>
  <si>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</si>
  <si>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</si>
  <si>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</si>
  <si>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</si>
  <si>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</si>
  <si>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</si>
  <si>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</si>
  <si>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</si>
  <si>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</si>
  <si>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</si>
  <si>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</si>
  <si>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</si>
  <si>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</si>
  <si>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</si>
  <si>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</si>
  <si>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</si>
  <si>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</si>
  <si>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</si>
  <si>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</si>
  <si>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</si>
  <si>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</si>
  <si>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</si>
  <si>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</si>
  <si>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</si>
  <si>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</si>
  <si>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</si>
  <si>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</si>
  <si>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</si>
  <si>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</si>
  <si>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</si>
  <si>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</si>
  <si>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</si>
  <si>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</si>
  <si>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</si>
  <si>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</si>
  <si>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</si>
  <si>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</si>
  <si>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</si>
  <si>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</si>
  <si>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</si>
  <si>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</si>
  <si>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</si>
  <si>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</si>
  <si>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</si>
  <si>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</si>
  <si>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</si>
  <si>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</si>
  <si>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</si>
  <si>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</si>
  <si>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</si>
  <si>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</si>
  <si>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</si>
  <si>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</si>
  <si>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</si>
  <si>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</si>
  <si>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</si>
  <si>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</si>
  <si>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</si>
  <si>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</si>
  <si>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</si>
  <si>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</si>
  <si>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</si>
  <si>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</si>
  <si>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</si>
  <si>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</si>
  <si>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</si>
  <si>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</si>
  <si>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</si>
  <si>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</si>
  <si>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</si>
  <si>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</si>
  <si>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</si>
  <si>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</si>
  <si>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</si>
  <si>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</si>
  <si>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</si>
  <si>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</si>
  <si>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</si>
  <si>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</si>
  <si>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</si>
  <si>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</si>
  <si>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</si>
  <si>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</si>
  <si>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</si>
  <si>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</si>
  <si>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</si>
  <si>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</si>
  <si>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</si>
  <si>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</si>
  <si>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</si>
  <si>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</si>
  <si>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</si>
  <si>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</si>
  <si>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</si>
  <si>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</si>
  <si>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</si>
  <si>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</si>
  <si>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</si>
  <si>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</si>
  <si>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</si>
  <si>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</si>
  <si>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</si>
  <si>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</si>
  <si>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</si>
  <si>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</si>
  <si>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</si>
  <si>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</si>
  <si>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</si>
  <si>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</si>
  <si>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</si>
  <si>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</si>
  <si>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</si>
  <si>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</si>
  <si>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</si>
  <si>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</si>
  <si>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</si>
  <si>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</si>
  <si>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</si>
  <si>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</si>
  <si>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</si>
  <si>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</si>
  <si>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</si>
  <si>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</si>
  <si>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</si>
  <si>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</si>
  <si>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</si>
  <si>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</si>
  <si>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</si>
  <si>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</si>
  <si>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</si>
  <si>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</si>
  <si>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</si>
  <si>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</si>
  <si>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</si>
  <si>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</si>
  <si>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</si>
  <si>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</si>
  <si>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</si>
  <si>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</si>
  <si>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</si>
  <si>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</si>
  <si>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</si>
  <si>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</si>
  <si>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</si>
  <si>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</si>
  <si>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</si>
  <si>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</si>
  <si>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</si>
  <si>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</si>
  <si>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</si>
  <si>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</si>
  <si>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</si>
  <si>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</si>
  <si>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</si>
  <si>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</si>
  <si>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</si>
  <si>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</si>
  <si>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</si>
  <si>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</si>
  <si>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</si>
  <si>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</si>
  <si>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</si>
  <si>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</si>
  <si>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</si>
  <si>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</si>
  <si>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</si>
  <si>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</si>
  <si>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</si>
  <si>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</si>
  <si>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</si>
  <si>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</si>
  <si>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</si>
  <si>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</si>
  <si>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</si>
  <si>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</si>
  <si>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</si>
  <si>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</si>
  <si>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</si>
  <si>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</si>
  <si>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</si>
  <si>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</si>
  <si>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</si>
  <si>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</si>
  <si>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</si>
  <si>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</si>
  <si>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</si>
  <si>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</si>
  <si>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</si>
  <si>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</si>
  <si>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</si>
  <si>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</si>
  <si>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</si>
  <si>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</si>
  <si>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</si>
  <si>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</si>
  <si>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</si>
  <si>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</si>
  <si>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</si>
  <si>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</si>
  <si>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</si>
  <si>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</si>
  <si>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</si>
  <si>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</si>
  <si>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</si>
  <si>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</si>
  <si>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</si>
  <si>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</si>
  <si>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</si>
  <si>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</si>
  <si>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</si>
  <si>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</si>
  <si>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</si>
  <si>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</si>
  <si>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</si>
  <si>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</si>
  <si>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</si>
  <si>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</si>
  <si>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</si>
  <si>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</si>
  <si>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</si>
  <si>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</si>
  <si>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</si>
  <si>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</si>
  <si>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</si>
  <si>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</si>
  <si>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</si>
  <si>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</si>
  <si>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</si>
  <si>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</si>
  <si>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</si>
  <si>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</si>
  <si>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</si>
  <si>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</si>
  <si>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</si>
  <si>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</si>
  <si>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</si>
  <si>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</si>
  <si>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</si>
  <si>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</si>
  <si>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</si>
  <si>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</si>
  <si>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</si>
  <si>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</si>
  <si>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</si>
  <si>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</si>
  <si>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</si>
  <si>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</si>
  <si>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</si>
  <si>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</si>
  <si>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</si>
  <si>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</si>
  <si>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</si>
  <si>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</si>
  <si>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</si>
  <si>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</si>
  <si>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</si>
  <si>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</si>
  <si>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</si>
  <si>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</si>
  <si>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</si>
  <si>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</si>
  <si>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</si>
  <si>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</si>
  <si>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</si>
  <si>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</si>
  <si>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</si>
  <si>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</si>
  <si>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</si>
  <si>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</si>
  <si>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</si>
  <si>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</si>
  <si>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</si>
  <si>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</si>
  <si>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</si>
  <si>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</si>
  <si>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</si>
  <si>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</si>
  <si>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</si>
  <si>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</si>
  <si>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</si>
  <si>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</si>
  <si>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</si>
  <si>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</si>
  <si>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</si>
  <si>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</si>
  <si>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</si>
  <si>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</si>
  <si>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</si>
  <si>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</si>
  <si>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</si>
  <si>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</si>
  <si>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</si>
  <si>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</si>
  <si>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</si>
  <si>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</si>
  <si>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</si>
  <si>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</si>
  <si>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</si>
  <si>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</si>
  <si>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</si>
  <si>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</si>
  <si>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</si>
  <si>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</si>
  <si>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</si>
  <si>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</si>
  <si>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</si>
  <si>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</si>
  <si>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</si>
  <si>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</si>
  <si>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</si>
  <si>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</si>
  <si>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</si>
  <si>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</si>
  <si>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</si>
  <si>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</si>
  <si>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</si>
  <si>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</si>
  <si>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</si>
  <si>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</si>
  <si>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</si>
  <si>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</si>
  <si>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</si>
  <si>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</si>
  <si>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</si>
  <si>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</si>
  <si>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</si>
  <si>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</si>
  <si>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</si>
  <si>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</si>
  <si>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</si>
  <si>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</si>
  <si>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</si>
  <si>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</si>
  <si>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</si>
  <si>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</si>
  <si>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</si>
  <si>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</si>
  <si>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</si>
  <si>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</si>
  <si>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</si>
  <si>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</si>
  <si>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</si>
  <si>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</si>
  <si>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</si>
  <si>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</si>
  <si>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</si>
  <si>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</si>
  <si>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</si>
  <si>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</si>
  <si>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</si>
  <si>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</si>
  <si>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</si>
  <si>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</si>
  <si>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</si>
  <si>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</si>
  <si>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</si>
  <si>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</si>
  <si>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</si>
  <si>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</si>
  <si>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</si>
  <si>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</si>
  <si>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</si>
  <si>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</si>
  <si>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</si>
  <si>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</si>
  <si>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</si>
  <si>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</si>
  <si>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</si>
  <si>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</si>
  <si>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</si>
  <si>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</si>
  <si>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</si>
  <si>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</si>
  <si>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</si>
  <si>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</si>
  <si>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</si>
  <si>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</si>
  <si>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</si>
  <si>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</si>
  <si>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</si>
  <si>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</si>
  <si>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</si>
  <si>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</si>
  <si>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</si>
  <si>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</si>
  <si>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</si>
  <si>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</si>
  <si>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</si>
  <si>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</si>
  <si>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</si>
  <si>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</si>
  <si>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</si>
  <si>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</si>
  <si>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</si>
  <si>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</si>
  <si>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</si>
  <si>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</si>
  <si>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</si>
  <si>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</si>
  <si>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</si>
  <si>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</si>
  <si>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</si>
  <si>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</si>
  <si>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</si>
  <si>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</si>
  <si>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</si>
  <si>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</si>
  <si>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</si>
  <si>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</si>
  <si>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</si>
  <si>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</si>
  <si>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</si>
  <si>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</si>
  <si>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</si>
  <si>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</si>
  <si>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</si>
  <si>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</si>
  <si>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</si>
  <si>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</si>
  <si>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</si>
  <si>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</si>
  <si>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</si>
  <si>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</si>
  <si>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</si>
  <si>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</si>
  <si>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</si>
  <si>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</si>
  <si>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</si>
  <si>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</si>
  <si>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</si>
  <si>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</si>
  <si>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</si>
  <si>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</si>
  <si>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</si>
  <si>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</si>
  <si>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</si>
  <si>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</si>
  <si>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</si>
  <si>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</si>
  <si>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</si>
  <si>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</si>
  <si>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</si>
  <si>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</si>
  <si>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</si>
  <si>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</si>
  <si>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</si>
  <si>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</si>
  <si>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</si>
  <si>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</si>
  <si>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</si>
  <si>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</si>
  <si>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</si>
  <si>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</si>
  <si>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</si>
  <si>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</si>
  <si>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</si>
  <si>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</si>
  <si>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</si>
  <si>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</si>
  <si>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</si>
  <si>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</si>
  <si>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</si>
  <si>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</si>
  <si>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</si>
  <si>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</si>
  <si>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</si>
  <si>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</si>
  <si>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</si>
  <si>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</si>
  <si>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</si>
  <si>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</si>
  <si>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</si>
  <si>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</si>
  <si>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</si>
  <si>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</si>
  <si>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</si>
  <si>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</si>
  <si>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</si>
  <si>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</si>
  <si>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</si>
  <si>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</si>
  <si>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</si>
  <si>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</si>
  <si>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</si>
  <si>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</si>
  <si>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</si>
  <si>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</si>
  <si>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</si>
  <si>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</si>
  <si>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</si>
  <si>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</si>
  <si>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</si>
  <si>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</si>
  <si>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</si>
  <si>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</si>
  <si>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</si>
  <si>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</si>
  <si>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</si>
  <si>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</si>
  <si>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</si>
  <si>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</si>
  <si>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</si>
  <si>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</si>
  <si>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</si>
  <si>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</si>
  <si>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</si>
  <si>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</si>
  <si>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</si>
  <si>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</si>
  <si>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</si>
  <si>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</si>
  <si>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</si>
  <si>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</si>
  <si>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</si>
  <si>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</si>
  <si>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</si>
  <si>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</si>
  <si>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</si>
  <si>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</si>
  <si>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</si>
  <si>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</si>
  <si>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</si>
  <si>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</si>
  <si>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</si>
  <si>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</si>
  <si>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</si>
  <si>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</si>
  <si>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</si>
  <si>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</si>
  <si>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</si>
  <si>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</si>
  <si>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</si>
  <si>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</si>
  <si>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</si>
  <si>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</si>
  <si>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</si>
  <si>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</si>
  <si>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</si>
  <si>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</si>
  <si>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</si>
  <si>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</si>
  <si>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</si>
  <si>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</si>
  <si>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</si>
  <si>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</si>
  <si>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</si>
  <si>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</si>
  <si>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</si>
  <si>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</si>
  <si>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</si>
  <si>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</si>
  <si>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</si>
  <si>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</si>
  <si>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</si>
  <si>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</si>
  <si>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</si>
  <si>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</si>
  <si>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</si>
  <si>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</si>
  <si>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</si>
  <si>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</si>
  <si>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</si>
  <si>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</si>
  <si>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</si>
  <si>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</si>
  <si>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</si>
  <si>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</si>
  <si>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</si>
  <si>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</si>
  <si>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</si>
  <si>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</si>
  <si>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</si>
  <si>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</si>
  <si>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</si>
  <si>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</si>
  <si>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</si>
  <si>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</si>
  <si>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</si>
  <si>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</si>
  <si>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</si>
  <si>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</si>
  <si>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</si>
  <si>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</si>
  <si>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</si>
  <si>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</si>
  <si>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</si>
  <si>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</si>
  <si>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</si>
  <si>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</si>
  <si>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</si>
  <si>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</si>
  <si>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</si>
  <si>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</si>
  <si>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</si>
  <si>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</si>
  <si>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</si>
  <si>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</si>
  <si>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</si>
  <si>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</si>
  <si>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</si>
  <si>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</si>
  <si>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</si>
  <si>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</si>
  <si>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</si>
  <si>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</si>
  <si>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</si>
  <si>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</si>
  <si>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</si>
  <si>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</si>
  <si>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</si>
  <si>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</si>
  <si>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</si>
  <si>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</si>
  <si>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</si>
  <si>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</si>
  <si>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</si>
  <si>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</si>
  <si>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</si>
  <si>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</si>
  <si>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</si>
  <si>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</si>
  <si>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</si>
  <si>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</si>
  <si>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</si>
  <si>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</si>
  <si>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</si>
  <si>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</si>
  <si>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</si>
  <si>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</si>
  <si>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</si>
  <si>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</si>
  <si>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</si>
  <si>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</si>
  <si>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</si>
  <si>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</si>
  <si>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</si>
  <si>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</si>
  <si>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</si>
  <si>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</si>
  <si>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</si>
  <si>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</si>
  <si>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</si>
  <si>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</si>
  <si>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</si>
  <si>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</si>
  <si>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</si>
  <si>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</si>
  <si>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</si>
  <si>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</si>
  <si>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</si>
  <si>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</si>
  <si>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</si>
  <si>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</si>
  <si>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</si>
  <si>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</si>
  <si>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</si>
  <si>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</si>
  <si>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</si>
  <si>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</si>
  <si>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</si>
  <si>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</si>
  <si>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</si>
  <si>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</si>
  <si>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</si>
  <si>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</si>
  <si>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</si>
  <si>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</si>
  <si>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</si>
  <si>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</si>
  <si>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</si>
  <si>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</si>
  <si>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</si>
  <si>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</si>
  <si>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</si>
  <si>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</si>
  <si>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</si>
  <si>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</si>
  <si>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</si>
  <si>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</si>
  <si>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</si>
  <si>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</si>
  <si>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</si>
  <si>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</si>
  <si>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</si>
  <si>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</si>
  <si>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</si>
  <si>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</si>
  <si>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</si>
  <si>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</si>
  <si>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</si>
  <si>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</si>
  <si>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</si>
  <si>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</si>
  <si>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</si>
  <si>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</si>
  <si>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</si>
  <si>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</si>
  <si>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</si>
  <si>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</si>
  <si>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</si>
  <si>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</si>
  <si>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</si>
  <si>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</si>
  <si>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</si>
  <si>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</si>
  <si>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</si>
  <si>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</si>
  <si>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</si>
  <si>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</si>
  <si>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</si>
  <si>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</si>
  <si>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</si>
  <si>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</si>
  <si>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</si>
  <si>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</si>
  <si>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</si>
  <si>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</si>
  <si>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</si>
  <si>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</si>
  <si>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</si>
  <si>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</si>
  <si>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</si>
  <si>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</si>
  <si>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</si>
  <si>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</si>
  <si>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</si>
  <si>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</si>
  <si>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</si>
  <si>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</si>
  <si>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</si>
  <si>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</si>
  <si>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</si>
  <si>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</si>
  <si>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</si>
  <si>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</si>
  <si>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</si>
  <si>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</si>
  <si>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</si>
  <si>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</si>
  <si>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</si>
  <si>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</si>
  <si>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</si>
  <si>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</si>
  <si>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</si>
  <si>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</si>
  <si>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</si>
  <si>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</si>
  <si>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</si>
  <si>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</si>
  <si>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</si>
  <si>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</si>
  <si>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</si>
  <si>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</si>
  <si>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</si>
  <si>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</si>
  <si>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</si>
  <si>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</si>
  <si>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</si>
  <si>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</si>
  <si>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</si>
  <si>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</si>
  <si>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</si>
  <si>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</si>
  <si>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</si>
  <si>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</si>
  <si>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</si>
  <si>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</si>
  <si>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</si>
  <si>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</si>
  <si>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</si>
  <si>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</si>
  <si>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</si>
  <si>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</si>
  <si>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</si>
  <si>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</si>
  <si>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</si>
  <si>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</si>
  <si>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</si>
  <si>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</si>
  <si>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</si>
  <si>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</si>
  <si>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</si>
  <si>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</si>
  <si>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</si>
  <si>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</si>
  <si>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</si>
  <si>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</si>
  <si>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</si>
  <si>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</si>
  <si>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</si>
  <si>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</si>
  <si>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</si>
  <si>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</si>
  <si>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</si>
  <si>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</si>
  <si>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</si>
  <si>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</si>
  <si>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</si>
  <si>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</si>
  <si>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</si>
  <si>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</si>
  <si>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</si>
  <si>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</si>
  <si>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</si>
  <si>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</si>
  <si>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</si>
  <si>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</si>
  <si>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</si>
  <si>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</si>
  <si>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</si>
  <si>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</si>
  <si>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</si>
  <si>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</si>
  <si>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</si>
  <si>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</si>
  <si>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</si>
  <si>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</si>
  <si>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</si>
  <si>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</si>
  <si>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</si>
  <si>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</si>
  <si>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</si>
  <si>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</si>
  <si>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</si>
  <si>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</si>
  <si>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</si>
  <si>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</si>
  <si>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</si>
  <si>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</si>
  <si>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</si>
  <si>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</si>
  <si>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</si>
  <si>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</si>
  <si>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</si>
  <si>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</si>
  <si>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</si>
  <si>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</si>
  <si>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</si>
  <si>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</si>
  <si>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</si>
  <si>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</si>
  <si>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</si>
  <si>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</si>
  <si>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</si>
  <si>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</si>
  <si>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</si>
  <si>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</si>
  <si>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</si>
  <si>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</si>
  <si>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</si>
  <si>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</si>
  <si>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</si>
  <si>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</si>
  <si>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</si>
  <si>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</si>
  <si>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</si>
  <si>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</si>
  <si>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</si>
  <si>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</si>
  <si>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</si>
  <si>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</si>
  <si>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</si>
  <si>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</si>
  <si>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</si>
  <si>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</si>
  <si>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</si>
  <si>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</si>
  <si>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</si>
  <si>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</si>
  <si>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</si>
  <si>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</si>
  <si>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</si>
  <si>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</si>
  <si>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</si>
  <si>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</si>
  <si>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</si>
  <si>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</si>
  <si>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</si>
  <si>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</si>
  <si>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</si>
  <si>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</si>
  <si>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</si>
  <si>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</si>
  <si>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</si>
  <si>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</si>
  <si>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</si>
  <si>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</si>
  <si>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</si>
  <si>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</si>
  <si>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</si>
  <si>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</si>
  <si>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</si>
  <si>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</si>
  <si>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</si>
  <si>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</si>
  <si>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</si>
  <si>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</si>
  <si>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</si>
  <si>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</si>
  <si>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</si>
  <si>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</si>
  <si>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</si>
  <si>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</si>
  <si>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</si>
  <si>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</si>
  <si>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</si>
  <si>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</si>
  <si>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</si>
  <si>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</si>
  <si>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</si>
  <si>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</si>
  <si>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</si>
  <si>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</si>
  <si>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</si>
  <si>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</si>
  <si>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</si>
  <si>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</si>
  <si>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</si>
  <si>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</si>
  <si>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</si>
  <si>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</si>
  <si>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</si>
  <si>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</si>
  <si>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</si>
  <si>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</si>
  <si>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</si>
  <si>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</si>
  <si>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</si>
  <si>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</si>
  <si>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</si>
  <si>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</si>
  <si>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</si>
  <si>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</si>
  <si>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</si>
  <si>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</si>
  <si>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</si>
  <si>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</si>
  <si>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</si>
  <si>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</si>
  <si>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</si>
  <si>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</si>
  <si>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</si>
  <si>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</si>
  <si>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</si>
  <si>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</si>
  <si>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</si>
  <si>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</si>
  <si>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</si>
  <si>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</si>
  <si>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</si>
  <si>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</si>
  <si>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</si>
  <si>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</si>
  <si>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</si>
  <si>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</si>
  <si>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</si>
  <si>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</si>
  <si>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</si>
  <si>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</si>
  <si>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</si>
  <si>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</si>
  <si>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</si>
  <si>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</si>
  <si>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</si>
  <si>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</si>
  <si>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</si>
  <si>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</si>
  <si>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</si>
  <si>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</si>
  <si>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</si>
  <si>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</si>
  <si>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</si>
  <si>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</si>
  <si>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</si>
  <si>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</si>
  <si>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</si>
  <si>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</si>
  <si>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</si>
  <si>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</si>
  <si>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</si>
  <si>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</si>
  <si>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</si>
  <si>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</si>
  <si>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</si>
  <si>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</si>
  <si>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</si>
  <si>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</si>
  <si>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</si>
  <si>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</si>
  <si>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</si>
  <si>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</si>
  <si>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</si>
  <si>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</si>
  <si>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</si>
  <si>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</si>
  <si>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</si>
  <si>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</si>
  <si>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</si>
  <si>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</si>
  <si>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</si>
  <si>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</si>
  <si>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</si>
  <si>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</si>
  <si>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</si>
  <si>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</si>
  <si>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</si>
  <si>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</si>
  <si>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</si>
  <si>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</si>
  <si>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</si>
  <si>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</si>
  <si>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</si>
  <si>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</si>
  <si>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</si>
  <si>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</si>
  <si>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</si>
  <si>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</si>
  <si>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</si>
  <si>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</si>
  <si>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</si>
  <si>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</si>
  <si>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</si>
  <si>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</si>
  <si>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</si>
  <si>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</si>
  <si>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</si>
  <si>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</si>
  <si>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</si>
  <si>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</si>
  <si>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</si>
  <si>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</si>
  <si>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</si>
  <si>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</si>
  <si>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</si>
  <si>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</si>
  <si>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</si>
  <si>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</si>
  <si>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</si>
  <si>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</si>
  <si>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</si>
  <si>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</si>
  <si>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</si>
  <si>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</si>
  <si>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</si>
  <si>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</si>
  <si>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</si>
  <si>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</si>
  <si>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</si>
  <si>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</si>
  <si>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</si>
  <si>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</si>
  <si>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</si>
  <si>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</si>
  <si>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</si>
  <si>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</si>
  <si>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</si>
  <si>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</si>
  <si>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</si>
  <si>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</si>
  <si>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</si>
  <si>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</si>
  <si>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</si>
  <si>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</si>
  <si>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</si>
  <si>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</si>
  <si>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</si>
  <si>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</si>
  <si>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</si>
  <si>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</si>
  <si>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</si>
  <si>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</si>
  <si>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</si>
  <si>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</si>
  <si>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</si>
  <si>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</si>
  <si>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</si>
  <si>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</si>
  <si>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</si>
  <si>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</si>
  <si>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</si>
  <si>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</si>
  <si>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</si>
  <si>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</si>
  <si>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</si>
  <si>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</si>
  <si>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</si>
  <si>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</si>
  <si>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</si>
  <si>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</si>
  <si>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</si>
  <si>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</si>
  <si>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</si>
  <si>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</si>
  <si>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</si>
  <si>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</si>
  <si>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</si>
  <si>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</si>
  <si>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</si>
  <si>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</si>
  <si>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</si>
  <si>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</si>
  <si>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</si>
  <si>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</si>
  <si>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</si>
  <si>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</si>
  <si>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</si>
  <si>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</si>
  <si>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</si>
  <si>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</si>
  <si>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</si>
  <si>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</si>
  <si>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</si>
  <si>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</si>
  <si>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</si>
  <si>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</si>
  <si>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</si>
  <si>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</si>
  <si>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</si>
  <si>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</si>
  <si>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</si>
  <si>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</si>
  <si>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</si>
  <si>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</si>
  <si>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</si>
  <si>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</si>
  <si>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</si>
  <si>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</si>
  <si>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</si>
  <si>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</si>
  <si>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</si>
  <si>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</si>
  <si>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</si>
  <si>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</si>
  <si>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</si>
  <si>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</si>
  <si>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</si>
  <si>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</si>
  <si>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</si>
  <si>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</si>
  <si>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</si>
  <si>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</si>
  <si>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</si>
  <si>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</si>
  <si>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</si>
  <si>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</si>
  <si>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</si>
  <si>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</si>
  <si>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</si>
  <si>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</si>
  <si>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</si>
  <si>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</si>
  <si>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</si>
  <si>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</si>
  <si>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</si>
  <si>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</si>
  <si>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</si>
  <si>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</si>
  <si>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</si>
  <si>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</si>
  <si>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</si>
  <si>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</si>
  <si>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</si>
  <si>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</si>
  <si>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</si>
  <si>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</si>
  <si>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</si>
  <si>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</si>
  <si>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</si>
  <si>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</si>
  <si>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</si>
  <si>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</si>
  <si>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</si>
  <si>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</si>
  <si>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</si>
  <si>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</si>
  <si>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</si>
  <si>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</si>
  <si>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</si>
  <si>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</si>
  <si>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</si>
  <si>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</si>
  <si>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</si>
  <si>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</si>
  <si>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</si>
  <si>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</si>
  <si>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</si>
  <si>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</si>
  <si>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</si>
  <si>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</si>
  <si>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</si>
  <si>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</si>
  <si>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</si>
  <si>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</si>
  <si>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</si>
  <si>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</si>
  <si>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</si>
  <si>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</si>
  <si>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</si>
  <si>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</si>
  <si>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</si>
  <si>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</si>
  <si>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</si>
  <si>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</si>
  <si>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</si>
  <si>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</si>
  <si>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</si>
  <si>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</si>
  <si>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</si>
  <si>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</si>
  <si>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</si>
  <si>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</si>
  <si>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</si>
  <si>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</si>
  <si>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</si>
  <si>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</si>
  <si>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</si>
  <si>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</si>
  <si>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</si>
  <si>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</si>
  <si>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</si>
  <si>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</si>
  <si>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</si>
  <si>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</si>
  <si>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</si>
  <si>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</si>
  <si>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</si>
  <si>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</si>
  <si>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</si>
  <si>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</si>
  <si>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</si>
  <si>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</si>
  <si>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</si>
  <si>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</si>
  <si>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</si>
  <si>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</si>
  <si>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</si>
  <si>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</si>
  <si>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</si>
  <si>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</si>
  <si>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</si>
  <si>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</si>
  <si>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</si>
  <si>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</si>
  <si>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</si>
  <si>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</si>
  <si>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</si>
  <si>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</si>
  <si>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</si>
  <si>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</si>
  <si>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</si>
  <si>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</si>
  <si>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</si>
  <si>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</si>
  <si>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</si>
  <si>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</si>
  <si>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</si>
  <si>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</si>
  <si>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</si>
  <si>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</si>
  <si>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</si>
  <si>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</si>
  <si>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</si>
  <si>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</si>
  <si>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</si>
  <si>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</si>
  <si>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</si>
  <si>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</si>
  <si>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</si>
  <si>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</si>
  <si>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</si>
  <si>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</si>
  <si>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</si>
  <si>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</si>
  <si>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</si>
  <si>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</si>
  <si>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</si>
  <si>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</si>
  <si>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</si>
  <si>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</si>
  <si>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</si>
  <si>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</si>
  <si>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</si>
  <si>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</si>
  <si>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</si>
  <si>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</si>
  <si>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</si>
  <si>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</si>
  <si>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</si>
  <si>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</si>
  <si>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</si>
  <si>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</si>
  <si>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</si>
  <si>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</si>
  <si>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</si>
  <si>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</si>
  <si>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</si>
  <si>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</si>
  <si>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</si>
  <si>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</si>
  <si>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</si>
  <si>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</si>
  <si>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</si>
  <si>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</si>
  <si>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</si>
  <si>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</si>
  <si>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</si>
  <si>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</si>
  <si>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</si>
  <si>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</si>
  <si>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</si>
  <si>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</si>
  <si>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</si>
  <si>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</si>
  <si>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</si>
  <si>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</si>
  <si>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</si>
  <si>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</si>
  <si>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</si>
  <si>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</si>
  <si>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</si>
  <si>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</si>
  <si>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</si>
  <si>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</si>
  <si>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</si>
  <si>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</si>
  <si>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</si>
  <si>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</si>
  <si>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</si>
  <si>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</si>
  <si>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</si>
  <si>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</si>
  <si>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</si>
  <si>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</si>
  <si>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</si>
  <si>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</si>
  <si>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</si>
  <si>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</si>
  <si>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</si>
  <si>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</si>
  <si>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</si>
  <si>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</si>
  <si>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</si>
  <si>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</si>
  <si>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</si>
  <si>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</si>
  <si>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</si>
  <si>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</si>
  <si>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</si>
  <si>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</si>
  <si>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</si>
  <si>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</si>
  <si>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</si>
  <si>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</si>
  <si>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</si>
  <si>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</si>
  <si>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</si>
  <si>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</si>
  <si>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</si>
  <si>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</si>
  <si>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</si>
  <si>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</si>
  <si>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</si>
  <si>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</si>
  <si>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</si>
  <si>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</si>
  <si>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</si>
  <si>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</si>
  <si>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</si>
  <si>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</si>
  <si>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</si>
  <si>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</si>
  <si>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</si>
  <si>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</si>
  <si>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</si>
  <si>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</si>
  <si>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</si>
  <si>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</si>
  <si>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</si>
  <si>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</si>
  <si>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</si>
  <si>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</si>
  <si>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</si>
  <si>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</si>
  <si>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</si>
  <si>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</si>
  <si>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</si>
  <si>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</si>
  <si>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</si>
  <si>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</si>
  <si>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</si>
  <si>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</si>
  <si>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</si>
  <si>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</si>
  <si>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</si>
  <si>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</si>
  <si>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</si>
  <si>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</si>
  <si>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</si>
  <si>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</si>
  <si>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</si>
  <si>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</si>
  <si>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</si>
  <si>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</si>
  <si>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</si>
  <si>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</si>
  <si>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</si>
  <si>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</si>
  <si>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</si>
  <si>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</si>
  <si>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</si>
  <si>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</si>
  <si>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</si>
  <si>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</si>
  <si>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</si>
  <si>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</si>
  <si>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</si>
  <si>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</si>
  <si>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</si>
  <si>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</si>
  <si>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</si>
  <si>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</si>
  <si>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</si>
  <si>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</si>
  <si>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</si>
  <si>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</si>
  <si>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</si>
  <si>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</si>
  <si>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</si>
  <si>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</si>
  <si>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</si>
  <si>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</si>
  <si>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</si>
  <si>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</si>
  <si>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</si>
  <si>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</si>
  <si>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</si>
  <si>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</si>
  <si>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</si>
  <si>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</si>
  <si>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</si>
  <si>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</si>
  <si>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</si>
  <si>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</si>
  <si>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</si>
  <si>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</si>
  <si>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</si>
  <si>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</si>
  <si>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</si>
  <si>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</si>
  <si>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</si>
  <si>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</si>
  <si>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</si>
  <si>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</si>
  <si>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</si>
  <si>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</si>
  <si>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</si>
  <si>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</si>
  <si>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</si>
  <si>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</si>
  <si>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</si>
  <si>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</si>
  <si>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</si>
  <si>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</si>
  <si>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</si>
  <si>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</si>
  <si>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</si>
  <si>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</si>
  <si>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</si>
  <si>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</si>
  <si>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</si>
  <si>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</si>
  <si>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</si>
  <si>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</si>
  <si>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</si>
  <si>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</si>
  <si>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</si>
  <si>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</si>
  <si>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</si>
  <si>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</si>
  <si>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</si>
  <si>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</si>
  <si>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</si>
  <si>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</si>
  <si>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</si>
  <si>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</si>
  <si>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</si>
  <si>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</si>
  <si>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</si>
  <si>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</si>
  <si>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</si>
  <si>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</si>
  <si>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</si>
  <si>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</si>
  <si>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</si>
  <si>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</si>
  <si>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</si>
  <si>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</si>
  <si>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</si>
  <si>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</si>
  <si>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</si>
  <si>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</si>
  <si>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</si>
  <si>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</si>
  <si>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</si>
  <si>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</si>
  <si>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</si>
  <si>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</si>
  <si>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</si>
  <si>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</si>
  <si>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</si>
  <si>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</si>
  <si>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</si>
  <si>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</si>
  <si>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</si>
  <si>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</si>
  <si>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</si>
  <si>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</si>
  <si>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</si>
  <si>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</si>
  <si>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</si>
  <si>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</si>
  <si>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</si>
  <si>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</si>
  <si>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</si>
  <si>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</si>
  <si>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</si>
  <si>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</si>
  <si>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</si>
  <si>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</si>
  <si>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</si>
  <si>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</si>
  <si>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</si>
  <si>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</si>
  <si>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</si>
  <si>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</si>
  <si>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</si>
  <si>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</si>
  <si>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</si>
  <si>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</si>
  <si>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</si>
  <si>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</si>
  <si>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</si>
  <si>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</si>
  <si>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</si>
  <si>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</si>
  <si>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</si>
  <si>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</si>
  <si>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</si>
  <si>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</si>
  <si>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</si>
  <si>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</si>
  <si>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</si>
  <si>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</si>
  <si>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</si>
  <si>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</si>
  <si>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</si>
  <si>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</si>
  <si>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</si>
  <si>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</si>
  <si>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</si>
  <si>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</si>
  <si>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</si>
  <si>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</si>
  <si>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</si>
  <si>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</si>
  <si>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</si>
  <si>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</si>
  <si>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</si>
  <si>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</si>
  <si>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</si>
  <si>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</si>
  <si>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</si>
  <si>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</si>
  <si>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</si>
  <si>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</si>
  <si>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</si>
  <si>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</si>
  <si>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</si>
  <si>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</si>
  <si>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</si>
  <si>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</si>
  <si>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</si>
  <si>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</si>
  <si>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</si>
  <si>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</si>
  <si>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</si>
  <si>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</si>
  <si>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</si>
  <si>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</si>
  <si>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</si>
  <si>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</si>
  <si>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</si>
  <si>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</si>
  <si>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</si>
  <si>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</si>
  <si>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</si>
  <si>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</si>
  <si>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</si>
  <si>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</si>
  <si>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</si>
  <si>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</si>
  <si>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</si>
  <si>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</si>
  <si>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</si>
  <si>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</si>
  <si>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</si>
  <si>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</si>
  <si>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</si>
  <si>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</si>
  <si>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</si>
  <si>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</si>
  <si>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</si>
  <si>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</si>
  <si>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</si>
  <si>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</si>
  <si>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</si>
  <si>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</si>
  <si>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</si>
  <si>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</si>
  <si>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</si>
  <si>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</si>
  <si>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</si>
  <si>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</si>
  <si>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</si>
  <si>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</si>
  <si>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</si>
  <si>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</si>
  <si>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</si>
  <si>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</si>
  <si>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</si>
  <si>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</si>
  <si>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</si>
  <si>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</si>
  <si>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</si>
  <si>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</si>
  <si>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</si>
  <si>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</si>
  <si>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</si>
  <si>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</si>
  <si>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</si>
  <si>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</si>
  <si>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</si>
  <si>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</si>
  <si>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</si>
  <si>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</si>
  <si>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</si>
  <si>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</si>
  <si>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</si>
  <si>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</si>
  <si>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</si>
  <si>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</si>
  <si>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</si>
  <si>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</si>
  <si>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</si>
  <si>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</si>
  <si>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</si>
  <si>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</si>
  <si>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</si>
  <si>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</si>
  <si>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</si>
  <si>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</si>
  <si>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</si>
  <si>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</si>
  <si>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</si>
  <si>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</si>
  <si>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</si>
  <si>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</si>
  <si>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</si>
  <si>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</si>
  <si>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</si>
  <si>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</si>
  <si>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</si>
  <si>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</si>
  <si>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</si>
  <si>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</si>
  <si>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</si>
  <si>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</si>
  <si>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</si>
  <si>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</si>
  <si>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</si>
  <si>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</si>
  <si>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</si>
  <si>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</si>
  <si>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</si>
  <si>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</si>
  <si>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</si>
  <si>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</si>
  <si>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</si>
  <si>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</si>
  <si>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</si>
  <si>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</si>
  <si>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</si>
  <si>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</si>
  <si>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</si>
  <si>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</si>
  <si>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</si>
  <si>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</si>
  <si>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</si>
  <si>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</si>
  <si>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</si>
  <si>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</si>
  <si>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</si>
  <si>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</si>
  <si>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</si>
  <si>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</si>
  <si>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</si>
  <si>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</si>
  <si>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</si>
  <si>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</si>
  <si>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</si>
  <si>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</si>
  <si>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</si>
  <si>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</si>
  <si>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</si>
  <si>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</si>
  <si>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</si>
  <si>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</si>
  <si>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</si>
  <si>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</si>
  <si>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</si>
  <si>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</si>
  <si>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</si>
  <si>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</si>
  <si>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</si>
  <si>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</si>
  <si>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</si>
  <si>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</si>
  <si>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</si>
  <si>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</si>
  <si>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</si>
  <si>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</si>
  <si>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</si>
  <si>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</si>
  <si>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</si>
  <si>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</si>
  <si>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</si>
  <si>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</si>
  <si>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</si>
  <si>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</si>
  <si>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</si>
  <si>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</si>
  <si>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</si>
  <si>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</si>
  <si>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</si>
  <si>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</si>
  <si>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</si>
  <si>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</si>
  <si>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</si>
  <si>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</si>
  <si>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</si>
  <si>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</si>
  <si>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</si>
  <si>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</si>
  <si>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</si>
  <si>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</si>
  <si>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</si>
  <si>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</si>
  <si>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</si>
  <si>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</si>
  <si>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</si>
  <si>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</si>
  <si>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</si>
  <si>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</si>
  <si>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</si>
  <si>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</si>
  <si>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</si>
  <si>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</si>
  <si>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</si>
  <si>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</si>
  <si>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</si>
  <si>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</si>
  <si>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</si>
  <si>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</si>
  <si>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</si>
  <si>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</si>
  <si>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</si>
  <si>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</si>
  <si>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</si>
  <si>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</si>
  <si>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</si>
  <si>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</si>
  <si>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</si>
  <si>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</si>
  <si>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</si>
  <si>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</si>
  <si>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</si>
  <si>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</si>
  <si>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</si>
  <si>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</si>
  <si>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</si>
  <si>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</si>
  <si>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</si>
  <si>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</si>
  <si>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</si>
  <si>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</si>
  <si>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</si>
  <si>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</si>
  <si>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</si>
  <si>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</si>
  <si>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</si>
  <si>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</si>
  <si>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</si>
  <si>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</si>
  <si>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</si>
  <si>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</si>
  <si>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</si>
  <si>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</si>
  <si>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</si>
  <si>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</si>
  <si>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</si>
  <si>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</si>
  <si>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</si>
  <si>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</si>
  <si>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</si>
  <si>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</si>
  <si>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</si>
  <si>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</si>
  <si>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</si>
  <si>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</si>
  <si>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</si>
  <si>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</si>
  <si>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</si>
  <si>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</si>
  <si>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</si>
  <si>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</si>
  <si>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</si>
  <si>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</si>
  <si>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</si>
  <si>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</si>
  <si>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</si>
  <si>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</si>
  <si>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</si>
  <si>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</si>
  <si>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</si>
  <si>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</si>
  <si>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</si>
  <si>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</si>
  <si>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</si>
  <si>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</si>
  <si>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</si>
  <si>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</si>
  <si>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</si>
  <si>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</si>
  <si>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</si>
  <si>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</si>
  <si>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</si>
  <si>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</si>
  <si>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</si>
  <si>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</si>
  <si>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</si>
  <si>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</si>
  <si>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</si>
  <si>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</si>
  <si>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</si>
  <si>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</si>
  <si>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</si>
  <si>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</si>
  <si>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</si>
  <si>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</si>
  <si>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</si>
  <si>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</si>
  <si>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</si>
  <si>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</si>
  <si>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</si>
  <si>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</si>
  <si>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</si>
  <si>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</si>
  <si>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</si>
  <si>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</si>
  <si>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</si>
  <si>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</si>
  <si>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</si>
  <si>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</si>
  <si>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</si>
  <si>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</si>
  <si>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</si>
  <si>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</si>
  <si>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</si>
  <si>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</si>
  <si>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</si>
  <si>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</si>
  <si>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</si>
  <si>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</si>
  <si>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</si>
  <si>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</si>
  <si>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</si>
  <si>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</si>
  <si>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</si>
  <si>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</si>
  <si>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</si>
  <si>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</si>
  <si>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</si>
  <si>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</si>
  <si>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</si>
  <si>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</si>
  <si>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</si>
  <si>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</si>
  <si>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</si>
  <si>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</si>
  <si>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</si>
  <si>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</si>
  <si>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</si>
  <si>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</si>
  <si>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</si>
  <si>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</si>
  <si>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</si>
  <si>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</si>
  <si>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</si>
  <si>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</si>
  <si>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</si>
  <si>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</si>
  <si>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</si>
  <si>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</si>
  <si>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</si>
  <si>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</si>
  <si>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</si>
  <si>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</si>
  <si>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</si>
  <si>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</si>
  <si>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</si>
  <si>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</si>
  <si>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</si>
  <si>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</si>
  <si>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</si>
  <si>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</si>
  <si>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</si>
  <si>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</si>
  <si>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</si>
  <si>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</si>
  <si>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</si>
  <si>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</si>
  <si>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</si>
  <si>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</si>
  <si>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</si>
  <si>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</si>
  <si>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</si>
  <si>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</si>
  <si>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</si>
  <si>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</si>
  <si>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</si>
  <si>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</si>
  <si>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</si>
  <si>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</si>
  <si>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</si>
  <si>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</si>
  <si>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</si>
  <si>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</si>
  <si>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</si>
  <si>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</si>
  <si>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</si>
  <si>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</si>
  <si>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</si>
  <si>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</si>
  <si>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</si>
  <si>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</si>
  <si>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</si>
  <si>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</si>
  <si>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</si>
  <si>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</si>
  <si>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</si>
  <si>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</si>
  <si>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</si>
  <si>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</si>
  <si>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</si>
  <si>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</si>
  <si>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</si>
  <si>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</si>
  <si>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</si>
  <si>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</si>
  <si>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</si>
  <si>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</si>
  <si>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</si>
  <si>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</si>
  <si>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</si>
  <si>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</si>
  <si>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</si>
  <si>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</si>
  <si>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</si>
  <si>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</si>
  <si>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</si>
  <si>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</si>
  <si>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</si>
  <si>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</si>
  <si>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</si>
  <si>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</si>
  <si>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</si>
  <si>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</si>
  <si>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</si>
  <si>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</si>
  <si>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</si>
  <si>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</si>
  <si>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</si>
  <si>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</si>
  <si>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</si>
  <si>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</si>
  <si>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</si>
  <si>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</si>
  <si>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</si>
  <si>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</si>
  <si>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</si>
  <si>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</si>
  <si>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</si>
  <si>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</si>
  <si>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</si>
  <si>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</si>
  <si>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</si>
  <si>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</si>
  <si>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</si>
  <si>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</si>
  <si>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</si>
  <si>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</si>
  <si>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</si>
  <si>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</si>
  <si>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</si>
  <si>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</si>
  <si>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</si>
  <si>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</si>
  <si>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</si>
  <si>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</si>
  <si>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</si>
  <si>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</si>
  <si>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</si>
  <si>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</si>
  <si>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</si>
  <si>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</si>
  <si>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</si>
  <si>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</si>
  <si>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</si>
  <si>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</si>
  <si>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</si>
  <si>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</si>
  <si>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</si>
  <si>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</si>
  <si>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</si>
  <si>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</si>
  <si>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</si>
  <si>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</si>
  <si>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</si>
  <si>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</si>
  <si>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</si>
  <si>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</si>
  <si>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</si>
  <si>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</si>
  <si>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</si>
  <si>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</si>
  <si>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</si>
  <si>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</si>
  <si>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</si>
  <si>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</si>
  <si>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</si>
  <si>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</si>
  <si>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</si>
  <si>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</si>
  <si>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</si>
  <si>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</si>
  <si>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</si>
  <si>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</si>
  <si>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</si>
  <si>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</si>
  <si>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</si>
  <si>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</si>
  <si>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</si>
  <si>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</si>
  <si>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</si>
  <si>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</si>
  <si>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</si>
  <si>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</si>
  <si>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</si>
  <si>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</si>
  <si>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</si>
  <si>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</si>
  <si>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</si>
  <si>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</si>
  <si>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</si>
  <si>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</si>
  <si>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</si>
  <si>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</si>
  <si>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</si>
  <si>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</si>
  <si>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</si>
  <si>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</si>
  <si>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</si>
  <si>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</si>
  <si>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</si>
  <si>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</si>
  <si>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</si>
  <si>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</si>
  <si>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</si>
  <si>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</si>
  <si>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</si>
  <si>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</si>
  <si>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</si>
  <si>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</si>
  <si>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</si>
  <si>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</si>
  <si>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</si>
  <si>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</si>
  <si>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</si>
  <si>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</si>
  <si>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</si>
  <si>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</si>
  <si>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</si>
  <si>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</si>
  <si>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</si>
  <si>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</si>
  <si>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</si>
  <si>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</si>
  <si>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</si>
  <si>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</si>
  <si>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</si>
  <si>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</si>
  <si>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</si>
  <si>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</si>
  <si>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</si>
  <si>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</si>
  <si>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</si>
  <si>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</si>
  <si>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</si>
  <si>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</si>
  <si>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</si>
  <si>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</si>
  <si>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</si>
  <si>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</si>
  <si>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</si>
  <si>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</si>
  <si>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</si>
  <si>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</si>
  <si>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</si>
  <si>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</si>
  <si>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</si>
  <si>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</si>
  <si>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</si>
  <si>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</si>
  <si>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</si>
  <si>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</si>
  <si>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</si>
  <si>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</si>
  <si>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</si>
  <si>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</si>
  <si>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</si>
  <si>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</si>
  <si>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</si>
  <si>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</si>
  <si>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</si>
  <si>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</si>
  <si>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</si>
  <si>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</si>
  <si>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</si>
  <si>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</si>
  <si>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</si>
  <si>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</si>
  <si>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</si>
  <si>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</si>
  <si>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</si>
  <si>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</si>
  <si>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</si>
  <si>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</si>
  <si>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</si>
  <si>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</si>
  <si>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</si>
  <si>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</si>
  <si>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</si>
  <si>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</si>
  <si>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</si>
  <si>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</si>
  <si>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</si>
  <si>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</si>
  <si>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</si>
  <si>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</si>
  <si>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</si>
  <si>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</si>
  <si>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</si>
  <si>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</si>
  <si>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</si>
  <si>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</si>
  <si>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</si>
  <si>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</si>
  <si>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</si>
  <si>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</si>
  <si>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</si>
  <si>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</si>
  <si>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</si>
  <si>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</si>
  <si>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</si>
  <si>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</si>
  <si>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</si>
  <si>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</si>
  <si>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</si>
  <si>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</si>
  <si>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</si>
  <si>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</si>
  <si>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</si>
  <si>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</si>
  <si>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</si>
  <si>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</si>
  <si>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</si>
  <si>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</si>
  <si>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</si>
  <si>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</si>
  <si>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</si>
  <si>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</si>
  <si>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</si>
  <si>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</si>
  <si>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</si>
  <si>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</si>
  <si>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</si>
  <si>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</si>
  <si>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</si>
  <si>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</si>
  <si>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</si>
  <si>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</si>
  <si>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</si>
  <si>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</si>
  <si>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</si>
  <si>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</si>
  <si>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</si>
  <si>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</si>
  <si>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</si>
  <si>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</si>
  <si>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</si>
  <si>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</si>
  <si>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</si>
  <si>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</si>
  <si>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</si>
  <si>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</si>
  <si>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</si>
  <si>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</si>
  <si>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</si>
  <si>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</si>
  <si>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</si>
  <si>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</si>
  <si>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</si>
  <si>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</si>
  <si>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</si>
  <si>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</si>
  <si>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</si>
  <si>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</si>
  <si>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</si>
  <si>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</si>
  <si>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</si>
  <si>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</si>
  <si>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</si>
  <si>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</si>
  <si>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</si>
  <si>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</si>
  <si>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</si>
  <si>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</si>
  <si>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</si>
  <si>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</si>
  <si>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</si>
  <si>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</si>
  <si>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</si>
  <si>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</si>
  <si>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</si>
  <si>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</si>
  <si>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</si>
  <si>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</si>
  <si>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</si>
  <si>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</si>
  <si>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</si>
  <si>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</si>
  <si>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</si>
  <si>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</si>
  <si>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</si>
  <si>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</si>
  <si>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</si>
  <si>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</si>
  <si>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</si>
  <si>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</si>
  <si>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</si>
  <si>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</si>
  <si>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</si>
  <si>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</si>
  <si>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</si>
  <si>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</si>
  <si>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</si>
  <si>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</si>
  <si>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</si>
  <si>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</si>
  <si>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</si>
  <si>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</si>
  <si>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</si>
  <si>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</si>
  <si>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</si>
  <si>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</si>
  <si>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</si>
  <si>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</si>
  <si>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</si>
  <si>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</si>
  <si>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</si>
  <si>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</si>
  <si>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</si>
  <si>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</si>
  <si>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</si>
  <si>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</si>
  <si>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</si>
  <si>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</si>
  <si>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</si>
  <si>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</si>
  <si>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</si>
  <si>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</si>
  <si>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</si>
  <si>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</si>
  <si>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</si>
  <si>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</si>
  <si>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</si>
  <si>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</si>
  <si>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</si>
  <si>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</si>
  <si>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</si>
  <si>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</si>
  <si>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</si>
  <si>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</si>
  <si>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</si>
  <si>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</si>
  <si>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</si>
  <si>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</si>
  <si>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</si>
  <si>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</si>
  <si>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</si>
  <si>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</si>
  <si>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</si>
  <si>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</si>
  <si>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</si>
  <si>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</si>
  <si>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</si>
  <si>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</si>
  <si>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</si>
  <si>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</si>
  <si>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</si>
  <si>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</si>
  <si>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</si>
  <si>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</si>
  <si>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</si>
  <si>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</si>
  <si>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</si>
  <si>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</si>
  <si>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</si>
  <si>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</si>
  <si>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</si>
  <si>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</si>
  <si>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</si>
  <si>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</si>
  <si>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</si>
  <si>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</si>
  <si>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</si>
  <si>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</si>
  <si>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</si>
  <si>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</si>
  <si>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</si>
  <si>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</si>
  <si>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</si>
  <si>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</si>
  <si>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</si>
  <si>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</si>
  <si>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</si>
  <si>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</si>
  <si>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</si>
  <si>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</si>
  <si>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</si>
  <si>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</si>
  <si>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</si>
  <si>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</si>
  <si>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</si>
  <si>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</si>
  <si>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</si>
  <si>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</si>
  <si>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</si>
  <si>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</si>
  <si>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</si>
  <si>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</si>
  <si>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</si>
  <si>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</si>
  <si>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</si>
  <si>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</si>
  <si>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</si>
  <si>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</si>
  <si>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</si>
  <si>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</si>
  <si>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</si>
  <si>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</si>
  <si>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</si>
  <si>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</si>
  <si>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</si>
  <si>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</si>
  <si>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</si>
  <si>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</si>
  <si>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</si>
  <si>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</si>
  <si>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</si>
  <si>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</si>
  <si>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</si>
  <si>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</si>
  <si>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</si>
  <si>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</si>
  <si>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</si>
  <si>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</si>
  <si>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</si>
  <si>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</si>
  <si>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</si>
  <si>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</si>
  <si>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</si>
  <si>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</si>
  <si>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</si>
  <si>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</si>
  <si>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</si>
  <si>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</si>
  <si>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</si>
  <si>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</si>
  <si>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</si>
  <si>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</si>
  <si>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</si>
  <si>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</si>
  <si>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</si>
  <si>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</si>
  <si>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</si>
  <si>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</si>
  <si>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</si>
  <si>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</si>
  <si>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</si>
  <si>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</si>
  <si>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</si>
  <si>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</si>
  <si>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</si>
  <si>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</si>
  <si>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</si>
  <si>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</si>
  <si>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</si>
  <si>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</si>
  <si>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</si>
  <si>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</si>
  <si>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</si>
  <si>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</si>
  <si>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</si>
  <si>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</si>
  <si>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</si>
  <si>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</si>
  <si>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</si>
  <si>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</si>
  <si>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</si>
  <si>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</si>
  <si>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</si>
  <si>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</si>
  <si>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</si>
  <si>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</si>
  <si>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</si>
  <si>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</si>
  <si>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</si>
  <si>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</si>
  <si>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</si>
  <si>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</si>
  <si>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</si>
  <si>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</si>
  <si>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</si>
  <si>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</si>
  <si>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</si>
  <si>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</si>
  <si>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</si>
  <si>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</si>
  <si>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</si>
  <si>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</si>
  <si>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</si>
  <si>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</si>
  <si>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</si>
  <si>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</si>
  <si>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</si>
  <si>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</si>
  <si>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</si>
  <si>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</si>
  <si>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</si>
  <si>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</si>
  <si>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</si>
  <si>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</si>
  <si>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</si>
  <si>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</si>
  <si>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</si>
  <si>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</si>
  <si>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</si>
  <si>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</si>
  <si>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</si>
  <si>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</si>
  <si>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</si>
  <si>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</si>
  <si>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</si>
  <si>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</si>
  <si>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</si>
  <si>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</si>
  <si>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</si>
  <si>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</si>
  <si>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</si>
  <si>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</si>
  <si>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</si>
  <si>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</si>
  <si>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</si>
  <si>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</si>
  <si>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</si>
  <si>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</si>
  <si>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</si>
  <si>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</si>
  <si>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</si>
  <si>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</si>
  <si>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</si>
  <si>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</si>
  <si>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</si>
  <si>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</si>
  <si>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</si>
  <si>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</si>
  <si>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</si>
  <si>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</si>
  <si>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</si>
  <si>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</si>
  <si>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</si>
  <si>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</si>
  <si>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</si>
  <si>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</si>
  <si>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</si>
  <si>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</si>
  <si>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</si>
  <si>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</si>
  <si>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</si>
  <si>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</si>
  <si>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</si>
  <si>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</si>
  <si>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</si>
  <si>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</si>
  <si>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</si>
  <si>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</si>
  <si>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</si>
  <si>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</si>
  <si>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</si>
  <si>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</si>
  <si>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</si>
  <si>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</si>
  <si>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</si>
  <si>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</si>
  <si>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</si>
  <si>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</si>
  <si>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</si>
  <si>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</si>
  <si>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</si>
  <si>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</si>
  <si>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</si>
  <si>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</si>
  <si>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</si>
  <si>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</si>
  <si>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</si>
  <si>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</si>
  <si>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</si>
  <si>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</si>
  <si>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</si>
  <si>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</si>
  <si>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</si>
  <si>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</si>
  <si>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</si>
  <si>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</si>
  <si>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</si>
  <si>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</si>
  <si>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</si>
  <si>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</si>
  <si>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</si>
  <si>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</si>
  <si>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</si>
  <si>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</si>
  <si>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</si>
  <si>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</si>
  <si>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</si>
  <si>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</si>
  <si>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</si>
  <si>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</si>
  <si>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</si>
  <si>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</si>
  <si>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</si>
  <si>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</si>
  <si>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</si>
  <si>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</si>
  <si>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</si>
  <si>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</si>
  <si>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</si>
  <si>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</si>
  <si>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</si>
  <si>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</si>
  <si>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</si>
  <si>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</si>
  <si>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</si>
  <si>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</si>
  <si>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</si>
  <si>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</si>
  <si>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</si>
  <si>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</si>
  <si>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</si>
  <si>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</si>
  <si>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</si>
  <si>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</si>
  <si>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</si>
  <si>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</si>
  <si>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</si>
  <si>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</si>
  <si>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</si>
  <si>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</si>
  <si>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</si>
  <si>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</si>
  <si>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</si>
  <si>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</si>
  <si>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</si>
  <si>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</si>
  <si>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</si>
  <si>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</si>
  <si>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</si>
  <si>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</si>
  <si>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</si>
  <si>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</si>
  <si>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</si>
  <si>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</si>
  <si>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</si>
  <si>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</si>
  <si>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</si>
  <si>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</si>
  <si>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</si>
  <si>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</si>
  <si>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</si>
  <si>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</si>
  <si>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</si>
  <si>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</si>
  <si>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</si>
  <si>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</si>
  <si>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</si>
  <si>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</si>
  <si>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</si>
  <si>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</si>
  <si>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</si>
  <si>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</si>
  <si>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</si>
  <si>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</si>
  <si>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</si>
  <si>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</si>
  <si>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</si>
  <si>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</si>
  <si>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</si>
  <si>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</si>
  <si>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</si>
  <si>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</si>
  <si>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</si>
  <si>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</si>
  <si>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</si>
  <si>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</si>
  <si>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</si>
  <si>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</si>
  <si>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</si>
  <si>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</si>
  <si>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</si>
  <si>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</si>
  <si>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</si>
  <si>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</si>
  <si>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</si>
  <si>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</si>
  <si>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</si>
  <si>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</si>
  <si>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</si>
  <si>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</si>
  <si>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</si>
  <si>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</si>
  <si>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</si>
  <si>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</si>
  <si>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</si>
  <si>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</si>
  <si>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</si>
  <si>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</si>
  <si>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</si>
  <si>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</si>
  <si>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</si>
  <si>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</si>
  <si>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</si>
  <si>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</si>
  <si>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</si>
  <si>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</si>
  <si>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</si>
  <si>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</si>
  <si>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</si>
  <si>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</si>
  <si>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</si>
  <si>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</si>
  <si>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</si>
  <si>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</si>
  <si>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</si>
  <si>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</si>
  <si>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</si>
  <si>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</si>
  <si>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</si>
  <si>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</si>
  <si>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</si>
  <si>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</si>
  <si>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</si>
  <si>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</si>
  <si>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</si>
  <si>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</si>
  <si>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</si>
  <si>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</si>
  <si>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</si>
  <si>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</si>
  <si>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</si>
  <si>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</si>
  <si>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</si>
  <si>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</si>
  <si>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</si>
  <si>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</si>
  <si>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</si>
  <si>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</si>
  <si>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</si>
  <si>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</si>
  <si>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</si>
  <si>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</si>
  <si>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</si>
  <si>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</si>
  <si>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</si>
  <si>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</si>
  <si>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</si>
  <si>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</si>
  <si>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</si>
  <si>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</si>
  <si>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</si>
  <si>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</si>
  <si>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</si>
  <si>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</si>
  <si>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</si>
  <si>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</si>
  <si>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</si>
  <si>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</si>
  <si>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</si>
  <si>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</si>
  <si>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</si>
  <si>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</si>
  <si>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</si>
  <si>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</si>
  <si>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</si>
  <si>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</si>
  <si>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</si>
  <si>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</si>
  <si>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</si>
  <si>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</si>
  <si>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</si>
  <si>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</si>
  <si>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</si>
  <si>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</si>
  <si>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</si>
  <si>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</si>
  <si>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</si>
  <si>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</si>
  <si>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</si>
  <si>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</si>
  <si>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</si>
  <si>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</si>
  <si>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</si>
  <si>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</si>
  <si>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</si>
  <si>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</si>
  <si>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</si>
  <si>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</si>
  <si>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</si>
  <si>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</si>
  <si>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</si>
  <si>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</si>
  <si>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</si>
  <si>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</si>
  <si>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</si>
  <si>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</si>
  <si>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</si>
  <si>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</si>
  <si>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</si>
  <si>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</si>
  <si>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</si>
  <si>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</si>
  <si>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</si>
  <si>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</si>
  <si>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</si>
  <si>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</si>
  <si>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</si>
  <si>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</si>
  <si>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</si>
  <si>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</si>
  <si>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</si>
  <si>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</si>
  <si>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</si>
  <si>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</si>
  <si>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</si>
  <si>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</si>
  <si>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</si>
  <si>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</si>
  <si>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</si>
  <si>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</si>
  <si>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</si>
  <si>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</si>
  <si>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</si>
  <si>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</si>
  <si>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</si>
  <si>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</si>
  <si>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</si>
  <si>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</si>
  <si>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</si>
  <si>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</si>
  <si>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</si>
  <si>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</si>
  <si>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</si>
  <si>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</si>
  <si>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</si>
  <si>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</si>
  <si>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</si>
  <si>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</si>
  <si>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</si>
  <si>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</si>
  <si>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</si>
  <si>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</si>
  <si>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</si>
  <si>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</si>
  <si>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</si>
  <si>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</si>
  <si>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</si>
  <si>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</si>
  <si>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</si>
  <si>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</si>
  <si>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</si>
  <si>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</si>
  <si>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</si>
  <si>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</si>
  <si>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</si>
  <si>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</si>
  <si>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</si>
  <si>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</si>
  <si>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</si>
  <si>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</si>
  <si>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</si>
  <si>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</si>
  <si>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</si>
  <si>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</si>
  <si>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</si>
  <si>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</si>
  <si>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</si>
  <si>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</si>
  <si>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</si>
  <si>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</si>
  <si>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</si>
  <si>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</si>
  <si>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</si>
  <si>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</si>
  <si>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</si>
  <si>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</si>
  <si>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</si>
  <si>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</si>
  <si>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</si>
  <si>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</si>
  <si>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</si>
  <si>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</si>
  <si>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</si>
  <si>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</si>
  <si>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</si>
  <si>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</si>
  <si>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</si>
  <si>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</si>
  <si>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</si>
  <si>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</si>
  <si>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</si>
  <si>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</si>
  <si>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</si>
  <si>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</si>
  <si>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</si>
  <si>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</si>
  <si>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</si>
  <si>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</si>
  <si>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</si>
  <si>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</si>
  <si>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</si>
  <si>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</si>
  <si>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</si>
  <si>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</si>
  <si>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</si>
  <si>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</si>
  <si>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</si>
  <si>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</si>
  <si>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</si>
  <si>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</si>
  <si>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</si>
  <si>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</si>
  <si>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</si>
  <si>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</si>
  <si>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</si>
  <si>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</si>
  <si>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</si>
  <si>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</si>
  <si>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</si>
  <si>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</si>
  <si>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</si>
  <si>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</si>
  <si>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</si>
  <si>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</si>
  <si>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</si>
  <si>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</si>
  <si>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</si>
  <si>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</si>
  <si>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</si>
  <si>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</si>
  <si>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</si>
  <si>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</si>
  <si>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</si>
  <si>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</si>
  <si>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</si>
  <si>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</si>
  <si>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</si>
  <si>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</si>
  <si>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</si>
  <si>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</si>
  <si>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</si>
  <si>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</si>
  <si>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</si>
  <si>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</si>
  <si>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</si>
  <si>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</si>
  <si>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</si>
  <si>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</si>
  <si>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</si>
  <si>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</si>
  <si>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</si>
  <si>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</si>
  <si>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</si>
  <si>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</si>
  <si>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</si>
  <si>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</si>
  <si>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</si>
  <si>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</si>
  <si>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</si>
  <si>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</si>
  <si>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</si>
  <si>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</si>
  <si>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</si>
  <si>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</si>
  <si>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</si>
  <si>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</si>
  <si>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</si>
  <si>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</si>
  <si>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</si>
  <si>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</si>
  <si>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</si>
  <si>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</si>
  <si>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</si>
  <si>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</si>
  <si>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</si>
  <si>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</si>
  <si>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</si>
  <si>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</si>
  <si>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</si>
  <si>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</si>
  <si>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</si>
  <si>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</si>
  <si>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</si>
  <si>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</si>
  <si>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</si>
  <si>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</si>
  <si>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</si>
  <si>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</si>
  <si>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</si>
  <si>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</si>
  <si>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</si>
  <si>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</si>
  <si>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</si>
  <si>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</si>
  <si>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</si>
  <si>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</si>
  <si>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</si>
  <si>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</si>
  <si>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</si>
  <si>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</si>
  <si>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</si>
  <si>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</si>
  <si>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</si>
  <si>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</si>
  <si>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</si>
  <si>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</si>
  <si>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</si>
  <si>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</si>
  <si>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</si>
  <si>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</si>
  <si>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</si>
  <si>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</si>
  <si>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</si>
  <si>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</si>
  <si>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</si>
  <si>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</si>
  <si>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</si>
  <si>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</si>
  <si>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</si>
  <si>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</si>
  <si>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</si>
  <si>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</si>
  <si>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</si>
  <si>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</si>
  <si>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</si>
  <si>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</si>
  <si>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</si>
  <si>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</si>
  <si>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</si>
  <si>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</si>
  <si>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</si>
  <si>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</si>
  <si>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</si>
  <si>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</si>
  <si>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</si>
  <si>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</si>
  <si>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</si>
  <si>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</si>
  <si>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</si>
  <si>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</si>
  <si>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</si>
  <si>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</si>
  <si>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</si>
  <si>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</si>
  <si>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</si>
  <si>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</si>
  <si>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</si>
  <si>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</si>
  <si>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</si>
  <si>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</si>
  <si>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</si>
  <si>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</si>
  <si>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</si>
  <si>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</si>
  <si>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</si>
  <si>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</si>
  <si>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</si>
  <si>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</si>
  <si>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</si>
  <si>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</si>
  <si>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</si>
  <si>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</si>
  <si>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</si>
  <si>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</si>
  <si>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</si>
  <si>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</si>
  <si>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</si>
  <si>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</si>
  <si>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</si>
  <si>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</si>
  <si>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</si>
  <si>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</si>
  <si>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</si>
  <si>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</si>
  <si>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</si>
  <si>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</si>
  <si>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</si>
  <si>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</si>
  <si>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</si>
  <si>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</si>
  <si>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</si>
  <si>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</si>
  <si>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</si>
  <si>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</si>
  <si>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</si>
  <si>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</si>
  <si>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</si>
  <si>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</si>
  <si>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</si>
  <si>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</si>
  <si>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</si>
  <si>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</si>
  <si>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</si>
  <si>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</si>
  <si>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</si>
  <si>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</si>
  <si>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</si>
  <si>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</si>
  <si>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</si>
  <si>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</si>
  <si>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</si>
  <si>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</si>
  <si>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</si>
  <si>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</si>
  <si>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</si>
  <si>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</si>
  <si>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</si>
  <si>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</si>
  <si>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</si>
  <si>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</si>
  <si>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</si>
  <si>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</si>
  <si>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</si>
  <si>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</si>
  <si>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</si>
  <si>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</si>
  <si>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</si>
  <si>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</si>
  <si>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</si>
  <si>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</si>
  <si>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</si>
  <si>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</si>
  <si>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</si>
  <si>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</si>
  <si>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</si>
  <si>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</si>
  <si>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</si>
  <si>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</si>
  <si>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</si>
  <si>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</si>
  <si>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</si>
  <si>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</si>
  <si>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</si>
  <si>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</si>
  <si>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</si>
  <si>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</si>
  <si>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</si>
  <si>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</si>
  <si>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</si>
  <si>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</si>
  <si>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</si>
  <si>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</si>
  <si>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</si>
  <si>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</si>
  <si>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</si>
  <si>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</si>
  <si>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</si>
  <si>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</si>
  <si>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</si>
  <si>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</si>
  <si>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</si>
  <si>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</si>
  <si>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</si>
  <si>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</si>
  <si>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</si>
  <si>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</si>
  <si>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</si>
  <si>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</si>
  <si>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</si>
  <si>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</si>
  <si>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</si>
  <si>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</si>
  <si>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</si>
  <si>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</si>
  <si>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</si>
  <si>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</si>
  <si>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</si>
  <si>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</si>
  <si>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</si>
  <si>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</si>
  <si>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</si>
  <si>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</si>
  <si>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</si>
  <si>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</si>
  <si>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</si>
  <si>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</si>
  <si>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</si>
  <si>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</si>
  <si>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</si>
  <si>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</si>
  <si>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</si>
  <si>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</si>
  <si>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</si>
  <si>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</si>
  <si>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</si>
  <si>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</si>
  <si>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</si>
  <si>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</si>
  <si>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</si>
  <si>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</si>
  <si>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</si>
  <si>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</si>
  <si>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</si>
  <si>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</si>
  <si>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</si>
  <si>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</si>
  <si>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</si>
  <si>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</si>
  <si>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</si>
  <si>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</si>
  <si>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</si>
  <si>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</si>
  <si>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</si>
  <si>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</si>
  <si>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</si>
  <si>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</si>
  <si>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</si>
  <si>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</si>
  <si>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</si>
  <si>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</si>
  <si>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</si>
  <si>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</si>
  <si>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</si>
  <si>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</si>
  <si>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</si>
  <si>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</si>
  <si>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</si>
  <si>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</si>
  <si>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</si>
  <si>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</si>
  <si>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</si>
  <si>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</si>
  <si>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</si>
  <si>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</si>
  <si>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</si>
  <si>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</si>
  <si>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</si>
  <si>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</si>
  <si>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</si>
  <si>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</si>
  <si>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</si>
  <si>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</si>
  <si>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</si>
  <si>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</si>
  <si>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</si>
  <si>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</si>
  <si>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</si>
  <si>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</si>
  <si>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</si>
  <si>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</si>
  <si>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</si>
  <si>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</si>
  <si>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</si>
  <si>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</si>
  <si>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</si>
  <si>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</si>
  <si>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</si>
  <si>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</si>
  <si>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</si>
  <si>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</si>
  <si>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</si>
  <si>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</si>
  <si>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</si>
  <si>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</si>
  <si>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</si>
  <si>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</si>
  <si>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</si>
  <si>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</si>
  <si>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</si>
  <si>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</si>
  <si>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</si>
  <si>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</si>
  <si>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</si>
  <si>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</si>
  <si>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</si>
  <si>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</si>
  <si>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</si>
  <si>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</si>
  <si>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</si>
  <si>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</si>
  <si>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</si>
  <si>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</si>
  <si>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</si>
  <si>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</si>
  <si>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</si>
  <si>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</si>
  <si>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</si>
  <si>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</si>
  <si>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</si>
  <si>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</si>
  <si>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</si>
  <si>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</si>
  <si>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</si>
  <si>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</si>
  <si>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</si>
  <si>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</si>
  <si>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</si>
  <si>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</si>
  <si>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</si>
  <si>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</si>
  <si>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</si>
  <si>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</si>
  <si>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</si>
  <si>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</si>
  <si>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</si>
  <si>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</si>
  <si>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</si>
  <si>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</si>
  <si>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</si>
  <si>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</si>
  <si>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</si>
  <si>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</si>
  <si>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</si>
  <si>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</si>
  <si>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</si>
  <si>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</si>
  <si>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</si>
  <si>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</si>
  <si>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</si>
  <si>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</si>
  <si>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</si>
  <si>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</si>
  <si>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</si>
  <si>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</si>
  <si>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</si>
  <si>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</si>
  <si>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</si>
  <si>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</si>
  <si>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</si>
  <si>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</si>
  <si>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</si>
  <si>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</si>
  <si>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</si>
  <si>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</si>
  <si>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</si>
  <si>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</si>
  <si>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</si>
  <si>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</si>
  <si>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</si>
  <si>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</si>
  <si>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</si>
  <si>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</si>
  <si>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</si>
  <si>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</si>
  <si>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</si>
  <si>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</si>
  <si>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</si>
  <si>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</si>
  <si>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</si>
  <si>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</si>
  <si>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</si>
  <si>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</si>
  <si>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</si>
  <si>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</si>
  <si>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</si>
  <si>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</si>
  <si>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</si>
  <si>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</si>
  <si>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</si>
  <si>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</si>
  <si>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</si>
  <si>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</si>
  <si>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</si>
  <si>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</si>
  <si>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</si>
  <si>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</si>
  <si>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</si>
  <si>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</si>
  <si>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</si>
  <si>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</si>
  <si>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</si>
  <si>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</si>
  <si>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</si>
  <si>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</si>
  <si>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</si>
  <si>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</si>
  <si>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</si>
  <si>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</si>
  <si>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</si>
  <si>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</si>
  <si>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</si>
  <si>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</si>
  <si>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</si>
  <si>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</si>
  <si>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</si>
  <si>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</si>
  <si>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</si>
  <si>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</si>
  <si>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</si>
  <si>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</si>
  <si>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</si>
  <si>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</si>
  <si>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</si>
  <si>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</si>
  <si>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</si>
  <si>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</si>
  <si>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</si>
  <si>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</si>
  <si>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</si>
  <si>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</si>
  <si>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</si>
  <si>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</si>
  <si>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</si>
  <si>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</si>
  <si>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</si>
  <si>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</si>
  <si>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</si>
  <si>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</si>
  <si>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</si>
  <si>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</si>
  <si>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</si>
  <si>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</si>
  <si>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</si>
  <si>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</si>
  <si>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</si>
  <si>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</si>
  <si>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</si>
  <si>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</si>
  <si>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</si>
  <si>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</si>
  <si>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</si>
  <si>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</si>
  <si>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</si>
  <si>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</si>
  <si>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</si>
  <si>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</si>
  <si>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</si>
  <si>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</si>
  <si>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</si>
  <si>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</si>
  <si>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</si>
  <si>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</si>
  <si>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</si>
  <si>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</si>
  <si>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</si>
  <si>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</si>
  <si>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</si>
  <si>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</si>
  <si>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</si>
  <si>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</si>
  <si>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</si>
  <si>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</si>
  <si>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</si>
  <si>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</si>
  <si>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</si>
  <si>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</si>
  <si>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</si>
  <si>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</si>
  <si>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</si>
  <si>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</si>
  <si>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</si>
  <si>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</si>
  <si>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</si>
  <si>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</si>
  <si>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</si>
  <si>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</si>
  <si>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</si>
  <si>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</si>
  <si>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</si>
  <si>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</si>
  <si>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</si>
  <si>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</si>
  <si>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</si>
  <si>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</si>
  <si>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</si>
  <si>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</si>
  <si>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</si>
  <si>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</si>
  <si>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</si>
  <si>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</si>
  <si>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</si>
  <si>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</si>
  <si>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</si>
  <si>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</si>
  <si>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</si>
  <si>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</si>
  <si>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</si>
  <si>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</si>
  <si>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</si>
  <si>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</si>
  <si>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</si>
  <si>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</si>
  <si>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</si>
  <si>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</si>
  <si>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</si>
  <si>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</si>
  <si>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</si>
  <si>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</si>
  <si>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</si>
  <si>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</si>
  <si>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</si>
  <si>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</si>
  <si>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</si>
  <si>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</si>
  <si>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</si>
  <si>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</si>
  <si>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</si>
  <si>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</si>
  <si>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</si>
  <si>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</si>
  <si>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</si>
  <si>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</si>
  <si>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</si>
  <si>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</si>
  <si>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</si>
  <si>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</si>
  <si>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</si>
  <si>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</si>
  <si>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</si>
  <si>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</si>
  <si>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</si>
  <si>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</si>
  <si>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</si>
  <si>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</si>
  <si>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</si>
  <si>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</si>
  <si>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</si>
  <si>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</si>
  <si>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</si>
  <si>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</si>
  <si>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</si>
  <si>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</si>
  <si>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</si>
  <si>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</si>
  <si>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</si>
  <si>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</si>
  <si>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</si>
  <si>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</si>
  <si>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</si>
  <si>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</si>
  <si>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</si>
  <si>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</si>
  <si>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</si>
  <si>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</si>
  <si>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</si>
  <si>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</si>
  <si>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</si>
  <si>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</si>
  <si>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</si>
  <si>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</si>
  <si>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</si>
  <si>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</si>
  <si>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</si>
  <si>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</si>
  <si>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</si>
  <si>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</si>
  <si>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</si>
  <si>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</si>
  <si>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</si>
  <si>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</si>
  <si>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</si>
  <si>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</si>
  <si>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</si>
  <si>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</si>
  <si>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</si>
  <si>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</si>
  <si>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</si>
  <si>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</si>
  <si>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</si>
  <si>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</si>
  <si>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</si>
  <si>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</si>
  <si>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</si>
  <si>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</si>
  <si>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</si>
  <si>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</si>
  <si>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</si>
  <si>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</si>
  <si>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</si>
  <si>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</si>
  <si>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</si>
  <si>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</si>
  <si>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</si>
  <si>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</si>
  <si>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</si>
  <si>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</si>
  <si>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</si>
  <si>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</si>
  <si>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</si>
  <si>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</si>
  <si>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</si>
  <si>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</si>
  <si>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</si>
  <si>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</si>
  <si>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</si>
  <si>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</si>
  <si>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</si>
  <si>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</si>
  <si>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</si>
  <si>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</si>
  <si>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</si>
  <si>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</si>
  <si>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</si>
  <si>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</si>
  <si>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</si>
  <si>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</si>
  <si>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</si>
  <si>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</si>
  <si>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</si>
  <si>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</si>
  <si>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</si>
  <si>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</si>
  <si>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</si>
  <si>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</si>
  <si>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</si>
  <si>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</si>
  <si>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</si>
  <si>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</si>
  <si>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</si>
  <si>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</si>
  <si>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</si>
  <si>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</si>
  <si>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</si>
  <si>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</si>
  <si>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</si>
  <si>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</si>
  <si>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</si>
  <si>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</si>
  <si>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</si>
  <si>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</si>
  <si>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</si>
  <si>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</si>
  <si>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</si>
  <si>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</si>
  <si>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</si>
  <si>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</si>
  <si>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</si>
  <si>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</si>
  <si>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</si>
  <si>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</si>
  <si>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</si>
  <si>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</si>
  <si>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</si>
  <si>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</si>
  <si>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</si>
  <si>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</si>
  <si>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</si>
  <si>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</si>
  <si>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</si>
  <si>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</si>
  <si>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</si>
  <si>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</si>
  <si>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</si>
  <si>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</si>
  <si>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</si>
  <si>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</si>
  <si>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</si>
  <si>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</si>
  <si>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</si>
  <si>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</si>
  <si>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</si>
  <si>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</si>
  <si>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</si>
  <si>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</si>
  <si>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</si>
  <si>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</si>
  <si>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</si>
  <si>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</si>
  <si>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</si>
  <si>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</si>
  <si>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</si>
  <si>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</si>
  <si>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</si>
  <si>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</si>
  <si>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</si>
  <si>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</si>
  <si>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</si>
  <si>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</si>
  <si>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</si>
  <si>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</si>
  <si>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</si>
  <si>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</si>
  <si>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</si>
  <si>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</si>
  <si>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</si>
  <si>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</si>
  <si>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</si>
  <si>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</si>
  <si>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</si>
  <si>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</si>
  <si>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</si>
  <si>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</si>
  <si>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</si>
  <si>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</si>
  <si>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</si>
  <si>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</si>
  <si>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</si>
  <si>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</si>
  <si>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</si>
  <si>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</si>
  <si>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</si>
  <si>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</si>
  <si>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</si>
  <si>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</si>
  <si>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</si>
  <si>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</si>
  <si>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</si>
  <si>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</si>
  <si>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</si>
  <si>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</si>
  <si>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</si>
  <si>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</si>
  <si>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</si>
  <si>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</si>
  <si>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</si>
  <si>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</si>
  <si>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</si>
  <si>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</si>
  <si>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</si>
  <si>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</si>
  <si>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</si>
  <si>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</si>
  <si>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</si>
  <si>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</si>
  <si>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</si>
  <si>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</si>
  <si>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</si>
  <si>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</si>
  <si>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</si>
  <si>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</si>
  <si>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</si>
  <si>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</si>
  <si>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</si>
  <si>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</si>
  <si>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</si>
  <si>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</si>
  <si>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</si>
  <si>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</si>
  <si>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</si>
  <si>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</si>
  <si>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</si>
  <si>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</si>
  <si>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</si>
  <si>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</si>
  <si>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</si>
  <si>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</si>
  <si>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</si>
  <si>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</si>
  <si>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</si>
  <si>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</si>
  <si>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</si>
  <si>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</si>
  <si>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</si>
  <si>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</si>
  <si>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</si>
  <si>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</si>
  <si>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</si>
  <si>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</si>
  <si>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</si>
  <si>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</si>
  <si>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</si>
  <si>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</si>
  <si>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</si>
  <si>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</si>
  <si>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</si>
  <si>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</si>
  <si>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</si>
  <si>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</si>
  <si>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</si>
  <si>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</si>
  <si>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</si>
  <si>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</si>
  <si>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</si>
  <si>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</si>
  <si>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</si>
  <si>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</si>
  <si>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</si>
  <si>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</si>
  <si>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</si>
  <si>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</si>
  <si>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</si>
  <si>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</si>
  <si>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</si>
  <si>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</si>
  <si>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</si>
  <si>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</si>
  <si>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</si>
  <si>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</si>
  <si>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</si>
  <si>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</si>
  <si>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</si>
  <si>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</si>
  <si>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</si>
  <si>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</si>
  <si>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</si>
  <si>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</si>
  <si>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</si>
  <si>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</si>
  <si>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</si>
  <si>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</si>
  <si>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</si>
  <si>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</si>
  <si>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</si>
  <si>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</si>
  <si>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</si>
  <si>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</si>
  <si>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</si>
  <si>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</si>
  <si>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</si>
  <si>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</si>
  <si>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</si>
  <si>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</si>
  <si>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</si>
  <si>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</si>
  <si>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</si>
  <si>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</si>
  <si>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</si>
  <si>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</si>
  <si>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</si>
  <si>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</si>
  <si>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</si>
  <si>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</si>
  <si>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</si>
  <si>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</si>
  <si>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</si>
  <si>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</si>
  <si>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</si>
  <si>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</si>
  <si>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</si>
  <si>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</si>
  <si>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</si>
  <si>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</si>
  <si>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</si>
  <si>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</si>
  <si>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</si>
  <si>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</si>
  <si>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</si>
  <si>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</si>
  <si>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</si>
  <si>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</si>
  <si>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</si>
  <si>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</si>
  <si>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</si>
  <si>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</si>
  <si>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</si>
  <si>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</si>
  <si>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</si>
  <si>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</si>
  <si>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</si>
  <si>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</si>
  <si>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</si>
  <si>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</si>
  <si>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</si>
  <si>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</si>
  <si>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</si>
  <si>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</si>
  <si>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</si>
  <si>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</si>
  <si>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</si>
  <si>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</si>
  <si>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</si>
  <si>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</si>
  <si>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</si>
  <si>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</si>
  <si>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</si>
  <si>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</si>
  <si>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</si>
  <si>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</si>
  <si>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</si>
  <si>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</si>
  <si>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</si>
  <si>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</si>
  <si>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</si>
  <si>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</si>
  <si>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</si>
  <si>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</si>
  <si>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</si>
  <si>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</si>
  <si>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</si>
  <si>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</si>
  <si>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</si>
  <si>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</si>
  <si>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</si>
  <si>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</si>
  <si>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</si>
  <si>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</si>
  <si>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</si>
  <si>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</si>
  <si>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</si>
  <si>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</si>
  <si>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</si>
  <si>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</si>
  <si>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</si>
  <si>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</si>
  <si>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</si>
  <si>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</si>
  <si>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</si>
  <si>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</si>
  <si>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</si>
  <si>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</si>
  <si>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</si>
  <si>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</si>
  <si>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</si>
  <si>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</si>
  <si>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</si>
  <si>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</si>
  <si>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</si>
  <si>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</si>
  <si>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</si>
  <si>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</si>
  <si>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</si>
  <si>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</si>
  <si>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</si>
  <si>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</si>
  <si>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</si>
  <si>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</si>
  <si>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</si>
  <si>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</si>
  <si>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</si>
  <si>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</si>
  <si>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</si>
  <si>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</si>
  <si>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</si>
  <si>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</si>
  <si>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</si>
  <si>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</si>
  <si>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</si>
  <si>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</si>
  <si>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</si>
  <si>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</si>
  <si>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</si>
  <si>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</si>
  <si>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</si>
  <si>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</si>
  <si>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</si>
  <si>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</si>
  <si>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</si>
  <si>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</si>
  <si>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</si>
  <si>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</si>
  <si>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</si>
  <si>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</si>
  <si>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</si>
  <si>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</si>
  <si>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</si>
  <si>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</si>
  <si>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</si>
  <si>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</si>
  <si>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</si>
  <si>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</si>
  <si>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</si>
  <si>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</si>
  <si>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</si>
  <si>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</si>
  <si>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</si>
  <si>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</si>
  <si>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</si>
  <si>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</si>
  <si>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</si>
  <si>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</si>
  <si>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</si>
  <si>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</si>
  <si>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</si>
  <si>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</si>
  <si>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</si>
  <si>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</si>
  <si>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</si>
  <si>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</si>
  <si>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</si>
  <si>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</si>
  <si>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</si>
  <si>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</si>
  <si>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</si>
  <si>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</si>
  <si>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</si>
  <si>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</si>
  <si>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</si>
  <si>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</si>
  <si>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</si>
  <si>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</si>
  <si>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</si>
  <si>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</si>
  <si>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</si>
  <si>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</si>
  <si>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</si>
  <si>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</si>
  <si>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</si>
  <si>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</si>
  <si>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</si>
  <si>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</si>
  <si>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</si>
  <si>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</si>
  <si>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</si>
  <si>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</si>
  <si>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</si>
  <si>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</si>
  <si>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</si>
  <si>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</si>
  <si>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</si>
  <si>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</si>
  <si>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</si>
  <si>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</si>
  <si>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</si>
  <si>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</si>
  <si>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</si>
  <si>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</si>
  <si>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</si>
  <si>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</si>
  <si>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</si>
  <si>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</si>
  <si>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</si>
  <si>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</si>
  <si>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</si>
  <si>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</si>
  <si>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</si>
  <si>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</si>
  <si>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</si>
  <si>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</si>
  <si>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</si>
  <si>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</si>
  <si>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</si>
  <si>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</si>
  <si>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</si>
  <si>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</si>
  <si>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</si>
  <si>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</si>
  <si>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</si>
  <si>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</si>
  <si>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</si>
  <si>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</si>
  <si>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</si>
  <si>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</si>
  <si>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</si>
  <si>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</si>
  <si>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</si>
  <si>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</si>
  <si>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</si>
  <si>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</si>
  <si>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</si>
  <si>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</si>
  <si>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</si>
  <si>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</si>
  <si>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</si>
  <si>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</si>
  <si>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</si>
  <si>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</si>
  <si>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</si>
  <si>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</si>
  <si>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</si>
  <si>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</si>
  <si>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</si>
  <si>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</si>
  <si>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</si>
  <si>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</si>
  <si>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</si>
  <si>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</si>
  <si>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</si>
  <si>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</si>
  <si>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</si>
  <si>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</si>
  <si>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</si>
  <si>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</si>
  <si>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</si>
  <si>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</si>
  <si>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</si>
  <si>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</si>
  <si>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</si>
  <si>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</si>
  <si>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</si>
  <si>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</si>
  <si>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</si>
  <si>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</si>
  <si>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</si>
  <si>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</si>
  <si>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</si>
  <si>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</si>
  <si>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</si>
  <si>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</si>
  <si>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</si>
  <si>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</si>
  <si>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</si>
  <si>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</si>
  <si>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</si>
  <si>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</si>
  <si>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</si>
  <si>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</si>
  <si>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</si>
  <si>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</si>
  <si>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</si>
  <si>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</si>
  <si>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</si>
  <si>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</si>
  <si>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</si>
  <si>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</si>
  <si>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</si>
  <si>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</si>
  <si>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</si>
  <si>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</si>
  <si>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</si>
  <si>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</si>
  <si>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</si>
  <si>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</si>
  <si>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</si>
  <si>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</si>
  <si>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</si>
  <si>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</si>
  <si>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</si>
  <si>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</si>
  <si>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</si>
  <si>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</si>
  <si>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</si>
  <si>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</si>
  <si>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</si>
  <si>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</si>
  <si>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</si>
  <si>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</si>
  <si>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</si>
  <si>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</si>
  <si>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</si>
  <si>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</si>
  <si>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</si>
  <si>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</si>
  <si>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</si>
  <si>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</si>
  <si>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</si>
  <si>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</si>
  <si>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</si>
  <si>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</si>
  <si>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</si>
  <si>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</si>
  <si>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</si>
  <si>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</si>
  <si>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</si>
  <si>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</si>
  <si>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</si>
  <si>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</si>
  <si>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</si>
  <si>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</si>
  <si>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</si>
  <si>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</si>
  <si>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</si>
  <si>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</si>
  <si>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</si>
  <si>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</si>
  <si>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</si>
  <si>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</si>
  <si>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</si>
  <si>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</si>
  <si>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</si>
  <si>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</si>
  <si>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</si>
  <si>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</si>
  <si>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</si>
  <si>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</si>
  <si>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</si>
  <si>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</si>
  <si>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</si>
  <si>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</si>
  <si>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</si>
  <si>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</si>
  <si>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</si>
  <si>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</si>
  <si>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</si>
  <si>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</si>
  <si>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</si>
  <si>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</si>
  <si>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</si>
  <si>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</si>
  <si>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</si>
  <si>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</si>
  <si>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</si>
  <si>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</si>
  <si>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</si>
  <si>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</si>
  <si>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</si>
  <si>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</si>
  <si>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</si>
  <si>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</si>
  <si>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</si>
  <si>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</si>
  <si>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</si>
  <si>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</si>
  <si>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</si>
  <si>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</si>
  <si>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</si>
  <si>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</si>
  <si>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</si>
  <si>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</si>
  <si>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</si>
  <si>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</si>
  <si>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</si>
  <si>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</si>
  <si>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</si>
  <si>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</si>
  <si>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</si>
  <si>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</si>
  <si>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</si>
  <si>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</si>
  <si>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</si>
  <si>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</si>
  <si>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</si>
  <si>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</si>
  <si>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</si>
  <si>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</si>
  <si>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</si>
  <si>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</si>
  <si>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</si>
  <si>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</si>
  <si>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</si>
  <si>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</si>
  <si>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</si>
  <si>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</si>
  <si>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</si>
  <si>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</si>
  <si>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</si>
  <si>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</si>
  <si>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</si>
  <si>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</si>
  <si>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</si>
  <si>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</si>
  <si>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</si>
  <si>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</si>
  <si>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</si>
  <si>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</si>
  <si>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</si>
  <si>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</si>
  <si>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</si>
  <si>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</si>
  <si>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</si>
  <si>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</si>
  <si>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</si>
  <si>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</si>
  <si>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</si>
  <si>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</si>
  <si>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</si>
  <si>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</si>
  <si>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</si>
  <si>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</si>
  <si>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</si>
  <si>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</si>
  <si>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</si>
  <si>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</si>
  <si>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</si>
  <si>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</si>
  <si>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</si>
  <si>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</si>
  <si>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</si>
  <si>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</si>
  <si>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</si>
  <si>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</si>
  <si>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</si>
  <si>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</si>
  <si>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</si>
  <si>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</si>
  <si>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</si>
  <si>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</si>
  <si>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</si>
  <si>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</si>
  <si>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</si>
  <si>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</si>
  <si>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</si>
  <si>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</si>
  <si>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</si>
  <si>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</si>
  <si>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</si>
  <si>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</si>
  <si>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</si>
  <si>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</si>
  <si>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</si>
  <si>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</si>
  <si>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</si>
  <si>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</si>
  <si>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</si>
  <si>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</si>
  <si>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</si>
  <si>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</si>
  <si>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</si>
  <si>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</si>
  <si>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</si>
  <si>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</si>
  <si>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</si>
  <si>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</si>
  <si>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</si>
  <si>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</si>
  <si>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</si>
  <si>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</si>
  <si>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</si>
  <si>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</si>
  <si>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</si>
  <si>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</si>
  <si>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</si>
  <si>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</si>
  <si>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</si>
  <si>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</si>
  <si>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</si>
  <si>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</si>
  <si>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</si>
  <si>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</si>
  <si>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</si>
  <si>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</si>
  <si>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</si>
  <si>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</si>
  <si>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</si>
  <si>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</si>
  <si>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</si>
  <si>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</si>
  <si>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</si>
  <si>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</si>
  <si>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</si>
  <si>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</si>
  <si>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</si>
  <si>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</si>
  <si>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</si>
  <si>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</si>
  <si>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</si>
  <si>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</si>
  <si>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</si>
  <si>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</si>
  <si>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</si>
  <si>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</si>
  <si>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</si>
  <si>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</si>
  <si>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</si>
  <si>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</si>
  <si>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</si>
  <si>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</si>
  <si>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</si>
  <si>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</si>
  <si>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</si>
  <si>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</si>
  <si>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</si>
  <si>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</si>
  <si>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</si>
  <si>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</si>
  <si>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</si>
  <si>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</si>
  <si>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</si>
  <si>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</si>
  <si>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</si>
  <si>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</si>
  <si>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</si>
  <si>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</si>
  <si>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</si>
  <si>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</si>
  <si>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</si>
  <si>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</si>
  <si>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</si>
  <si>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</si>
  <si>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</si>
  <si>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</si>
  <si>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</si>
  <si>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</si>
  <si>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</si>
  <si>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</si>
  <si>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</si>
  <si>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</si>
  <si>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</si>
  <si>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</si>
  <si>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</si>
  <si>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</si>
  <si>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</si>
  <si>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</si>
  <si>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</si>
  <si>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</si>
  <si>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</si>
  <si>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</si>
  <si>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</si>
  <si>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</si>
  <si>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</si>
  <si>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</si>
  <si>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</si>
  <si>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</si>
  <si>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</si>
  <si>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</si>
  <si>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</si>
  <si>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</si>
  <si>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</si>
  <si>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</si>
  <si>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</si>
  <si>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</si>
  <si>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</si>
  <si>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</si>
  <si>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</si>
  <si>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</si>
  <si>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</si>
  <si>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</si>
  <si>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</si>
  <si>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</si>
  <si>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</si>
  <si>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</si>
  <si>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</si>
  <si>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</si>
  <si>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</si>
  <si>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</si>
  <si>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</si>
  <si>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</si>
  <si>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</si>
  <si>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</si>
  <si>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</si>
  <si>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</si>
  <si>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</si>
  <si>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</si>
  <si>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</si>
  <si>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</si>
  <si>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</si>
  <si>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</si>
  <si>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</si>
  <si>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</si>
  <si>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</si>
  <si>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</si>
  <si>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</si>
  <si>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</si>
  <si>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</si>
  <si>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</si>
  <si>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</si>
  <si>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</si>
  <si>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</si>
  <si>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</si>
  <si>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</si>
  <si>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</si>
  <si>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</si>
  <si>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</si>
  <si>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</si>
  <si>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</si>
  <si>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</si>
  <si>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</si>
  <si>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</si>
  <si>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</si>
  <si>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</si>
  <si>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</si>
  <si>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</si>
  <si>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</si>
  <si>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</si>
  <si>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</si>
  <si>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</si>
  <si>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</si>
  <si>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</si>
  <si>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</si>
  <si>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</si>
  <si>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</si>
  <si>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</si>
  <si>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</si>
  <si>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</si>
  <si>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</si>
  <si>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</si>
  <si>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</si>
  <si>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</si>
  <si>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</si>
  <si>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</si>
  <si>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</si>
  <si>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</si>
  <si>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</si>
  <si>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</si>
  <si>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</si>
  <si>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</si>
  <si>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</si>
  <si>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</si>
  <si>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</si>
  <si>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</si>
  <si>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</si>
  <si>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</si>
  <si>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</si>
  <si>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</si>
  <si>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</si>
  <si>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</si>
  <si>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</si>
  <si>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</si>
  <si>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</si>
  <si>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</si>
  <si>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</si>
  <si>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</si>
  <si>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</si>
  <si>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</si>
  <si>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</si>
  <si>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</si>
  <si>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</si>
  <si>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</si>
  <si>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</si>
  <si>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</si>
  <si>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</si>
  <si>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</si>
  <si>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</si>
  <si>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</si>
  <si>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</si>
  <si>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</si>
  <si>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</si>
  <si>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</si>
  <si>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</si>
  <si>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</si>
  <si>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</si>
  <si>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</si>
  <si>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</si>
  <si>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</si>
  <si>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</si>
  <si>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</si>
  <si>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</si>
  <si>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</si>
  <si>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</si>
  <si>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</si>
  <si>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</si>
  <si>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</si>
  <si>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</si>
  <si>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</si>
  <si>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</si>
  <si>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</si>
  <si>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</si>
  <si>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</si>
  <si>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</si>
  <si>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</si>
  <si>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</si>
  <si>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</si>
  <si>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</si>
  <si>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</si>
  <si>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</si>
  <si>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</si>
  <si>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</si>
  <si>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</si>
  <si>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</si>
  <si>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</si>
  <si>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</si>
  <si>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</si>
  <si>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</si>
  <si>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</si>
  <si>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</si>
  <si>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</si>
  <si>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</si>
  <si>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</si>
  <si>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</si>
  <si>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</si>
  <si>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</si>
  <si>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</si>
  <si>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</si>
  <si>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</si>
  <si>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</si>
  <si>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</si>
  <si>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</si>
  <si>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</si>
  <si>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</si>
  <si>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</si>
  <si>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</si>
  <si>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</si>
  <si>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</si>
  <si>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</si>
  <si>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</si>
  <si>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</si>
  <si>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</si>
  <si>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</si>
  <si>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</si>
  <si>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</si>
  <si>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</si>
  <si>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</si>
  <si>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</si>
  <si>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</si>
  <si>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</si>
  <si>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</si>
  <si>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</si>
  <si>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</si>
  <si>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</si>
  <si>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</si>
  <si>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</si>
  <si>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</si>
  <si>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</si>
  <si>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</si>
  <si>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</si>
  <si>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</si>
  <si>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</si>
  <si>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</si>
  <si>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</si>
  <si>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</si>
  <si>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</si>
  <si>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</si>
  <si>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</si>
  <si>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</si>
  <si>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</si>
  <si>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</si>
  <si>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</si>
  <si>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</si>
  <si>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</si>
  <si>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</si>
  <si>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</si>
  <si>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</si>
  <si>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</si>
  <si>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</si>
  <si>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</si>
  <si>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</si>
  <si>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</si>
  <si>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</si>
  <si>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</si>
  <si>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</si>
  <si>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</si>
  <si>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</si>
  <si>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</si>
  <si>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</si>
  <si>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</si>
  <si>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</si>
  <si>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</si>
  <si>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</si>
  <si>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</si>
  <si>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</si>
  <si>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</si>
  <si>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</si>
  <si>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</si>
  <si>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</si>
  <si>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</si>
  <si>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</si>
  <si>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</si>
  <si>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</si>
  <si>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</si>
  <si>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</si>
  <si>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</si>
  <si>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</si>
  <si>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</si>
  <si>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</si>
  <si>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</si>
  <si>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</si>
  <si>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</si>
  <si>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</si>
  <si>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</si>
  <si>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</si>
  <si>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</si>
  <si>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</si>
  <si>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</si>
  <si>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</si>
  <si>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</si>
  <si>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</si>
  <si>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</si>
  <si>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</si>
  <si>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</si>
  <si>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</si>
  <si>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</si>
  <si>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</si>
  <si>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</si>
  <si>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</si>
  <si>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</si>
  <si>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</si>
  <si>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</si>
  <si>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</si>
  <si>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</si>
  <si>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</si>
  <si>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</si>
  <si>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</si>
  <si>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</si>
  <si>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</si>
  <si>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</si>
  <si>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</si>
  <si>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</si>
  <si>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</si>
  <si>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</si>
  <si>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</si>
  <si>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</si>
  <si>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</si>
  <si>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</si>
  <si>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</si>
  <si>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</si>
  <si>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</si>
  <si>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</si>
  <si>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</si>
  <si>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</si>
  <si>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</si>
  <si>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</si>
  <si>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</si>
  <si>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</si>
  <si>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</si>
  <si>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</si>
  <si>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</si>
  <si>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</si>
  <si>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</si>
  <si>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</si>
  <si>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</si>
  <si>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</si>
  <si>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</si>
  <si>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</si>
  <si>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</si>
  <si>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</si>
  <si>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</si>
  <si>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</si>
  <si>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</si>
  <si>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</si>
  <si>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</si>
  <si>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</si>
  <si>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</si>
  <si>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</si>
  <si>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</si>
  <si>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</si>
  <si>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</si>
  <si>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</si>
  <si>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</si>
  <si>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</si>
  <si>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</si>
  <si>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</si>
  <si>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</si>
  <si>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</si>
  <si>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</si>
  <si>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</si>
  <si>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</si>
  <si>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</si>
  <si>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</si>
  <si>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</si>
  <si>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</si>
  <si>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</si>
  <si>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</si>
  <si>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</si>
  <si>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</si>
  <si>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</si>
  <si>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</si>
  <si>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</si>
  <si>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</si>
  <si>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</si>
  <si>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</si>
  <si>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</si>
  <si>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</si>
  <si>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</si>
  <si>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</si>
  <si>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</si>
  <si>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</si>
  <si>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</si>
  <si>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</si>
  <si>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</si>
  <si>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</si>
  <si>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</si>
  <si>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</si>
  <si>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</si>
  <si>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</si>
  <si>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</si>
  <si>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</si>
  <si>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</si>
  <si>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</si>
  <si>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</si>
  <si>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</si>
  <si>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</si>
  <si>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</si>
  <si>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</si>
  <si>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</si>
  <si>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</si>
  <si>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</si>
  <si>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</si>
  <si>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</si>
  <si>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</si>
  <si>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</si>
  <si>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</si>
  <si>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</si>
  <si>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</si>
  <si>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</si>
  <si>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</si>
  <si>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</si>
  <si>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</si>
  <si>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</si>
  <si>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</si>
  <si>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</si>
  <si>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</si>
  <si>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</si>
  <si>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</si>
  <si>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</si>
  <si>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</si>
  <si>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</si>
  <si>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</si>
  <si>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</si>
  <si>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</si>
  <si>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</si>
  <si>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</si>
  <si>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</si>
  <si>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</si>
  <si>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</si>
  <si>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</si>
  <si>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</si>
  <si>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</si>
  <si>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</si>
  <si>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</si>
  <si>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</si>
  <si>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</si>
  <si>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</si>
  <si>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</si>
  <si>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</si>
  <si>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</si>
  <si>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</si>
  <si>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</si>
  <si>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</si>
  <si>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</si>
  <si>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</si>
  <si>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</si>
  <si>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</si>
  <si>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</si>
  <si>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</si>
  <si>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</si>
  <si>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</si>
  <si>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</si>
  <si>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</si>
  <si>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</si>
  <si>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</si>
  <si>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</si>
  <si>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</si>
  <si>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</si>
  <si>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</si>
  <si>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</si>
  <si>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</si>
  <si>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</si>
  <si>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</si>
  <si>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</si>
  <si>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</si>
  <si>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</si>
  <si>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</si>
  <si>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</si>
  <si>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</si>
  <si>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</si>
  <si>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</si>
  <si>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</si>
  <si>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</si>
  <si>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</si>
  <si>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</si>
  <si>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</si>
  <si>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</si>
  <si>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</si>
  <si>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</si>
  <si>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</si>
  <si>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</si>
  <si>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</si>
  <si>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</si>
  <si>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</si>
  <si>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</si>
  <si>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</si>
  <si>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</si>
  <si>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</si>
  <si>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</si>
  <si>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</si>
  <si>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</si>
  <si>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</si>
  <si>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</si>
  <si>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</si>
  <si>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</si>
  <si>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</si>
  <si>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</si>
  <si>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</si>
  <si>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</si>
  <si>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</si>
  <si>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</si>
  <si>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</si>
  <si>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</si>
  <si>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</si>
  <si>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</si>
  <si>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</si>
  <si>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</si>
  <si>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</si>
  <si>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</si>
  <si>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</si>
  <si>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</si>
  <si>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</si>
  <si>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</si>
  <si>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</si>
  <si>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</si>
  <si>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</si>
  <si>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</si>
  <si>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</si>
  <si>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</si>
  <si>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</si>
  <si>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</si>
  <si>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</si>
  <si>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</si>
  <si>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</si>
  <si>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</si>
  <si>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</si>
  <si>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</si>
  <si>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</si>
  <si>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</si>
  <si>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</si>
  <si>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</si>
  <si>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</si>
  <si>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</si>
  <si>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</si>
  <si>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</si>
  <si>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</si>
  <si>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</si>
  <si>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</si>
  <si>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</si>
  <si>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</si>
  <si>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</si>
  <si>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</si>
  <si>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</si>
  <si>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</si>
  <si>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</si>
  <si>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</si>
  <si>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</si>
  <si>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</si>
  <si>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</si>
  <si>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</si>
  <si>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</si>
  <si>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</si>
  <si>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</si>
  <si>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</si>
  <si>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</si>
  <si>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</si>
  <si>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</si>
  <si>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</si>
  <si>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</si>
  <si>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</si>
  <si>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</si>
  <si>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</si>
  <si>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</si>
  <si>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</si>
  <si>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</si>
  <si>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</si>
  <si>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</si>
  <si>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</si>
  <si>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</si>
  <si>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</si>
  <si>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</si>
  <si>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</si>
  <si>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</si>
  <si>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</si>
  <si>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</si>
  <si>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</si>
  <si>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</si>
  <si>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</si>
  <si>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</si>
  <si>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</si>
  <si>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</si>
  <si>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</si>
  <si>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</si>
  <si>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</si>
  <si>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</si>
  <si>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</si>
  <si>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</si>
  <si>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</si>
  <si>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</si>
  <si>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</si>
  <si>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</si>
  <si>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</si>
  <si>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</si>
  <si>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</si>
  <si>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</si>
  <si>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</si>
  <si>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</si>
  <si>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</si>
  <si>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</si>
  <si>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</si>
  <si>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</si>
  <si>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</si>
  <si>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</si>
  <si>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</si>
  <si>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</si>
  <si>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</si>
  <si>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</si>
  <si>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</si>
  <si>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</si>
  <si>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</si>
  <si>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</si>
  <si>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</si>
  <si>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</si>
  <si>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</si>
  <si>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</si>
  <si>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</si>
  <si>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</si>
  <si>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</si>
  <si>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</si>
  <si>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</si>
  <si>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</si>
  <si>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</si>
  <si>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</si>
  <si>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</si>
  <si>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</si>
  <si>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</si>
  <si>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</si>
  <si>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</si>
  <si>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</si>
  <si>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</si>
  <si>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</si>
  <si>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</si>
  <si>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</si>
  <si>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</si>
  <si>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</si>
  <si>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</si>
  <si>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</si>
  <si>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</si>
  <si>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</si>
  <si>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</si>
  <si>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</si>
  <si>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</si>
  <si>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</si>
  <si>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</si>
  <si>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</si>
  <si>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</si>
  <si>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</si>
  <si>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</si>
  <si>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</si>
  <si>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</si>
  <si>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</si>
  <si>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</si>
  <si>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</si>
  <si>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</si>
  <si>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</si>
  <si>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</si>
  <si>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</si>
  <si>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</si>
  <si>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</si>
  <si>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</si>
  <si>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</si>
  <si>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</si>
  <si>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</si>
  <si>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</si>
  <si>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</si>
  <si>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</si>
  <si>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</si>
  <si>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</si>
  <si>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</si>
  <si>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</si>
  <si>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</si>
  <si>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</si>
  <si>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</si>
  <si>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</si>
  <si>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</si>
  <si>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</si>
  <si>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</si>
  <si>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</si>
  <si>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</si>
  <si>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</si>
  <si>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</si>
  <si>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</si>
  <si>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</si>
  <si>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</si>
  <si>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</si>
  <si>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</si>
  <si>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</si>
  <si>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</si>
  <si>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</si>
  <si>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</si>
  <si>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</si>
  <si>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</si>
  <si>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</si>
  <si>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</si>
  <si>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</si>
  <si>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</si>
  <si>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</si>
  <si>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</si>
  <si>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</si>
  <si>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</si>
  <si>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</si>
  <si>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</si>
  <si>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</si>
  <si>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</si>
  <si>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</si>
  <si>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</si>
  <si>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</si>
  <si>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</si>
  <si>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</si>
  <si>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</si>
  <si>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</si>
  <si>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</si>
  <si>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</si>
  <si>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</si>
  <si>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</si>
  <si>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</si>
  <si>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</si>
  <si>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</si>
  <si>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</si>
  <si>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</si>
  <si>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</si>
  <si>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</si>
  <si>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</si>
  <si>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</si>
  <si>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</si>
  <si>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</si>
  <si>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</si>
  <si>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</si>
  <si>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</si>
  <si>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</si>
  <si>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</si>
  <si>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</si>
  <si>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</si>
  <si>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</si>
  <si>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</si>
  <si>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</si>
  <si>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</si>
  <si>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</si>
  <si>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</si>
  <si>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</si>
  <si>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</si>
  <si>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</si>
  <si>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</si>
  <si>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</si>
  <si>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</si>
  <si>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</si>
  <si>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</si>
  <si>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</si>
  <si>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</si>
  <si>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</si>
  <si>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</si>
  <si>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</si>
  <si>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</si>
  <si>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</si>
  <si>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</si>
  <si>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</si>
  <si>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</si>
  <si>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</si>
  <si>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</si>
  <si>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</si>
  <si>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</si>
  <si>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</si>
  <si>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</si>
  <si>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</si>
  <si>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</si>
  <si>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</si>
  <si>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</si>
  <si>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</si>
  <si>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</si>
  <si>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</si>
  <si>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</si>
  <si>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</si>
  <si>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</si>
  <si>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</si>
  <si>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</si>
  <si>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</si>
  <si>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</si>
  <si>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</si>
  <si>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</si>
  <si>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</si>
  <si>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</si>
  <si>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</si>
  <si>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</si>
  <si>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</si>
  <si>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</si>
  <si>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</si>
  <si>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</si>
  <si>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</si>
  <si>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</si>
  <si>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</si>
  <si>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</si>
  <si>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</si>
  <si>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</si>
  <si>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</si>
  <si>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</si>
  <si>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</si>
  <si>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</si>
  <si>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</si>
  <si>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</si>
  <si>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</si>
  <si>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</si>
  <si>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</si>
  <si>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</si>
  <si>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</si>
  <si>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</si>
  <si>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</si>
  <si>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</si>
  <si>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</si>
  <si>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</si>
  <si>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</si>
  <si>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</si>
  <si>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</si>
  <si>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</si>
  <si>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</si>
  <si>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</si>
  <si>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</si>
  <si>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</si>
  <si>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</si>
  <si>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</si>
  <si>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</si>
  <si>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</si>
  <si>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</si>
  <si>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</si>
  <si>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</si>
  <si>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</si>
  <si>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</si>
  <si>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</si>
  <si>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</si>
  <si>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</si>
  <si>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</si>
  <si>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</si>
  <si>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</si>
  <si>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</si>
  <si>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</si>
  <si>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</si>
  <si>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</si>
  <si>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</si>
  <si>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</si>
  <si>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</si>
  <si>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</si>
  <si>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</si>
  <si>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</si>
  <si>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</si>
  <si>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</si>
  <si>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</si>
  <si>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</si>
  <si>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</si>
  <si>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</si>
  <si>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</si>
  <si>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</si>
  <si>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</si>
  <si>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</si>
  <si>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</si>
  <si>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</si>
  <si>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</si>
  <si>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</si>
  <si>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</si>
  <si>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</si>
  <si>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</si>
  <si>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</si>
  <si>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</si>
  <si>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</si>
  <si>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</si>
  <si>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</si>
  <si>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</si>
  <si>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</si>
  <si>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</si>
  <si>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</si>
  <si>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</si>
  <si>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</si>
  <si>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</si>
  <si>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</si>
  <si>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</si>
  <si>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</si>
  <si>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</si>
  <si>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</si>
  <si>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</si>
  <si>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</si>
  <si>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</si>
  <si>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</si>
  <si>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</si>
  <si>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</si>
  <si>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</si>
  <si>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</si>
  <si>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</si>
  <si>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</si>
  <si>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</si>
  <si>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</si>
  <si>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</si>
  <si>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</si>
  <si>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</si>
  <si>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</si>
  <si>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</si>
  <si>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</si>
  <si>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</si>
  <si>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</si>
  <si>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</si>
  <si>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</si>
  <si>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</si>
  <si>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</si>
  <si>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</si>
  <si>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</si>
  <si>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</si>
  <si>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</si>
  <si>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</si>
  <si>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</si>
  <si>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</si>
  <si>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</si>
  <si>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</si>
  <si>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</si>
  <si>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</si>
  <si>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</si>
  <si>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</si>
  <si>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</si>
  <si>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</si>
  <si>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</si>
  <si>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</si>
  <si>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</si>
  <si>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</si>
  <si>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</si>
  <si>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</si>
  <si>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</si>
  <si>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</si>
  <si>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</si>
  <si>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</si>
  <si>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</si>
  <si>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</si>
  <si>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</si>
  <si>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</si>
  <si>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</si>
  <si>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</si>
  <si>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</si>
  <si>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</si>
  <si>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</si>
  <si>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</si>
  <si>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</si>
  <si>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</si>
  <si>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</si>
  <si>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</si>
  <si>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</si>
  <si>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</si>
  <si>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</si>
  <si>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</si>
  <si>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</si>
  <si>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</si>
  <si>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</si>
  <si>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</si>
  <si>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</si>
  <si>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</si>
  <si>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</si>
  <si>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</si>
  <si>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</si>
  <si>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</si>
  <si>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</si>
  <si>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</si>
  <si>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</si>
  <si>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</si>
  <si>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</si>
  <si>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</si>
  <si>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</si>
  <si>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</si>
  <si>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</si>
  <si>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</si>
  <si>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</si>
  <si>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</si>
  <si>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</si>
  <si>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</si>
  <si>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</si>
  <si>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</si>
  <si>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</si>
  <si>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</si>
  <si>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</si>
  <si>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</si>
  <si>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</si>
  <si>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</si>
  <si>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</si>
  <si>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</si>
  <si>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</si>
  <si>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</si>
  <si>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</si>
  <si>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</si>
  <si>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</si>
  <si>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</si>
  <si>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</si>
  <si>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</si>
  <si>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</si>
  <si>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</si>
  <si>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</si>
  <si>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</si>
  <si>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</si>
  <si>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</si>
  <si>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</si>
  <si>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</si>
  <si>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</si>
  <si>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</si>
  <si>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</si>
  <si>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</si>
  <si>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</si>
  <si>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</si>
  <si>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</si>
  <si>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</si>
  <si>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</si>
  <si>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</si>
  <si>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</si>
  <si>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</si>
  <si>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</si>
  <si>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</si>
  <si>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</si>
  <si>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</si>
  <si>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</si>
  <si>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</si>
  <si>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</si>
  <si>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</si>
  <si>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</si>
  <si>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</si>
  <si>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</si>
  <si>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</si>
  <si>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</si>
  <si>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</si>
  <si>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</si>
  <si>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</si>
  <si>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</si>
  <si>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</si>
  <si>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</si>
  <si>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</si>
  <si>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</si>
  <si>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</si>
  <si>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</si>
  <si>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</si>
  <si>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</si>
  <si>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</si>
  <si>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</si>
  <si>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</si>
  <si>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</si>
  <si>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</si>
  <si>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</si>
  <si>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</si>
  <si>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</si>
  <si>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</si>
  <si>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</si>
  <si>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</si>
  <si>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</si>
  <si>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</si>
  <si>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</si>
  <si>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</si>
  <si>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</si>
  <si>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</si>
  <si>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</si>
  <si>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</si>
  <si>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</si>
  <si>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</si>
  <si>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</si>
  <si>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</si>
  <si>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</si>
  <si>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</si>
  <si>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</si>
  <si>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</si>
  <si>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</si>
  <si>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</si>
  <si>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</si>
  <si>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</si>
  <si>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</si>
  <si>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</si>
  <si>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</si>
  <si>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</si>
  <si>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</si>
  <si>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</si>
  <si>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</si>
  <si>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</si>
  <si>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</si>
  <si>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</si>
  <si>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</si>
  <si>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</si>
  <si>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</si>
  <si>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</si>
  <si>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</si>
  <si>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</si>
  <si>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</si>
  <si>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</si>
  <si>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</si>
  <si>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</si>
  <si>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</si>
  <si>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</si>
  <si>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</si>
  <si>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</si>
  <si>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</si>
  <si>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</si>
  <si>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</si>
  <si>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</si>
  <si>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</si>
  <si>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</si>
  <si>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</si>
  <si>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</si>
  <si>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</si>
  <si>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</si>
  <si>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</si>
  <si>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</si>
  <si>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</si>
  <si>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</si>
  <si>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</si>
  <si>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</si>
  <si>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</si>
  <si>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</si>
  <si>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</si>
  <si>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</si>
  <si>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</si>
  <si>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</si>
  <si>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</si>
  <si>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</si>
  <si>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</si>
  <si>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</si>
  <si>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</si>
  <si>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</si>
  <si>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</si>
  <si>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</si>
  <si>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</si>
  <si>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</si>
  <si>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</si>
  <si>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</si>
  <si>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</si>
  <si>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</si>
  <si>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</si>
  <si>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</si>
  <si>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</si>
  <si>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</si>
  <si>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</si>
  <si>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</si>
  <si>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</si>
  <si>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</si>
  <si>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</si>
  <si>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</si>
  <si>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</si>
  <si>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</si>
  <si>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</si>
  <si>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</si>
  <si>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</si>
  <si>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</si>
  <si>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</si>
  <si>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</si>
  <si>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</si>
  <si>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</si>
  <si>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</si>
  <si>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</si>
  <si>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</si>
  <si>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</si>
  <si>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</si>
  <si>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</si>
  <si>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</si>
  <si>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</si>
  <si>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</si>
  <si>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</si>
  <si>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</si>
  <si>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</si>
  <si>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</si>
  <si>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</si>
  <si>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</si>
  <si>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</si>
  <si>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</si>
  <si>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</si>
  <si>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</si>
  <si>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</si>
  <si>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</si>
  <si>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</si>
  <si>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</si>
  <si>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</si>
  <si>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</si>
  <si>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</si>
  <si>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</si>
  <si>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</si>
  <si>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</si>
  <si>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</si>
  <si>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</si>
  <si>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</si>
  <si>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</si>
  <si>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</si>
  <si>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</si>
  <si>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</si>
  <si>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</si>
  <si>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</si>
  <si>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</si>
  <si>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</si>
  <si>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</si>
  <si>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</si>
  <si>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</si>
  <si>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</si>
  <si>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</si>
  <si>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</si>
  <si>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</si>
  <si>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</si>
  <si>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</si>
  <si>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</si>
  <si>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</si>
  <si>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</si>
  <si>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</si>
  <si>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</si>
  <si>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</si>
  <si>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</si>
  <si>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</si>
  <si>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</si>
  <si>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</si>
  <si>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</si>
  <si>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</si>
  <si>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</si>
  <si>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</si>
  <si>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</si>
  <si>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</si>
  <si>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</si>
  <si>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</si>
  <si>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</si>
  <si>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</si>
  <si>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</si>
  <si>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</si>
  <si>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</si>
  <si>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</si>
  <si>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</si>
  <si>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</si>
  <si>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</si>
  <si>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</si>
  <si>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</si>
  <si>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</si>
  <si>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</si>
  <si>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</si>
  <si>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</si>
  <si>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</si>
  <si>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</si>
  <si>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</si>
  <si>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</si>
  <si>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</si>
  <si>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</si>
  <si>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</si>
  <si>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</si>
  <si>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</si>
  <si>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</si>
  <si>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</si>
  <si>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</si>
  <si>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</si>
  <si>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</si>
  <si>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</si>
  <si>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</si>
  <si>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</si>
  <si>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</si>
  <si>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</si>
  <si>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</si>
  <si>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</si>
  <si>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</si>
  <si>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</si>
  <si>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</si>
  <si>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</si>
  <si>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</si>
  <si>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</si>
  <si>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</si>
  <si>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</si>
  <si>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</si>
  <si>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</si>
  <si>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</si>
  <si>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</si>
  <si>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</si>
  <si>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</si>
  <si>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</si>
  <si>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</si>
  <si>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</si>
  <si>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</si>
  <si>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</si>
  <si>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</si>
  <si>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</si>
  <si>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</si>
  <si>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</si>
  <si>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</si>
  <si>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</si>
  <si>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</si>
  <si>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</si>
  <si>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</si>
  <si>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</si>
  <si>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</si>
  <si>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</si>
  <si>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</si>
  <si>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</si>
  <si>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</si>
  <si>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</si>
  <si>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</si>
  <si>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</si>
  <si>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</si>
  <si>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</si>
  <si>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</si>
  <si>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</si>
  <si>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</si>
  <si>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</si>
  <si>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</si>
  <si>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</si>
  <si>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</si>
  <si>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</si>
  <si>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</si>
  <si>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</si>
  <si>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</si>
  <si>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</si>
  <si>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</si>
  <si>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</si>
  <si>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</si>
  <si>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</si>
  <si>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</si>
  <si>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</si>
  <si>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</si>
  <si>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</si>
  <si>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</si>
  <si>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</si>
  <si>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</si>
  <si>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</si>
  <si>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</si>
  <si>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</si>
  <si>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</si>
  <si>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</si>
  <si>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</si>
  <si>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</si>
  <si>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</si>
  <si>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</si>
  <si>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</si>
  <si>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</si>
  <si>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</si>
  <si>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</si>
  <si>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</si>
  <si>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</si>
  <si>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</si>
  <si>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</si>
  <si>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</si>
  <si>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</si>
  <si>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</si>
  <si>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</si>
  <si>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</si>
  <si>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</si>
  <si>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</si>
  <si>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</si>
  <si>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</si>
  <si>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</si>
  <si>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</si>
  <si>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</si>
  <si>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</si>
  <si>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</si>
  <si>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</si>
  <si>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</si>
  <si>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</si>
  <si>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</si>
  <si>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</si>
  <si>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</si>
  <si>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</si>
  <si>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</si>
  <si>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</si>
  <si>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</si>
  <si>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</si>
  <si>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</si>
  <si>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</si>
  <si>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</si>
  <si>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</si>
  <si>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</si>
  <si>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</si>
  <si>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</si>
  <si>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</si>
  <si>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</si>
  <si>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</si>
  <si>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</si>
  <si>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</si>
  <si>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</si>
  <si>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</si>
  <si>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</si>
  <si>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</si>
  <si>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</si>
  <si>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</si>
  <si>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</si>
  <si>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</si>
  <si>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</si>
  <si>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</si>
  <si>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</si>
  <si>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</si>
  <si>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</si>
  <si>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</si>
  <si>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</si>
  <si>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</si>
  <si>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</si>
  <si>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</si>
  <si>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</si>
  <si>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</si>
  <si>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</si>
  <si>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</si>
  <si>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</si>
  <si>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</si>
  <si>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</si>
  <si>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</si>
  <si>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</si>
  <si>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</si>
  <si>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</si>
  <si>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</si>
  <si>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</si>
  <si>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</si>
  <si>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</si>
  <si>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</si>
  <si>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</si>
  <si>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</si>
  <si>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</si>
  <si>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</si>
  <si>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</si>
  <si>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</si>
  <si>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</si>
  <si>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</si>
  <si>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</si>
  <si>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</si>
  <si>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</si>
  <si>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</si>
  <si>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</si>
  <si>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</si>
  <si>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</si>
  <si>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</si>
  <si>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</si>
  <si>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</si>
  <si>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</si>
  <si>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</si>
  <si>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</si>
  <si>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</si>
  <si>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</si>
  <si>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</si>
  <si>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</si>
  <si>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</si>
  <si>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</si>
  <si>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</si>
  <si>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</si>
  <si>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</si>
  <si>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</si>
  <si>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</si>
  <si>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</si>
  <si>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</si>
  <si>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</si>
  <si>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</si>
  <si>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</si>
  <si>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</si>
  <si>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</si>
  <si>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</si>
  <si>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</si>
  <si>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</si>
  <si>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</si>
  <si>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</si>
  <si>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</si>
  <si>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</si>
  <si>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</si>
  <si>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</si>
  <si>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</si>
  <si>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</si>
  <si>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</si>
  <si>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</si>
  <si>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</si>
  <si>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</si>
  <si>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</si>
  <si>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</si>
  <si>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</si>
  <si>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</si>
  <si>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</si>
  <si>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</si>
  <si>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</si>
  <si>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</si>
  <si>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</si>
  <si>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</si>
  <si>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</si>
  <si>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</si>
  <si>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</si>
  <si>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</si>
  <si>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</si>
  <si>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</si>
  <si>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</si>
  <si>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</si>
  <si>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</si>
  <si>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</si>
  <si>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</si>
  <si>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</si>
  <si>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</si>
  <si>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</si>
  <si>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</si>
  <si>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</si>
  <si>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</si>
  <si>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</si>
  <si>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</si>
  <si>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</si>
  <si>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</si>
  <si>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</si>
  <si>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</si>
  <si>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</si>
  <si>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</si>
  <si>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</si>
  <si>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</si>
  <si>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</si>
  <si>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</si>
  <si>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</si>
  <si>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</si>
  <si>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</si>
  <si>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</si>
  <si>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</si>
  <si>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</si>
  <si>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</si>
  <si>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</si>
  <si>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</si>
  <si>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</si>
  <si>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</si>
  <si>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</si>
  <si>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</si>
  <si>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</si>
  <si>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</si>
  <si>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</si>
  <si>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</si>
  <si>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</si>
  <si>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</si>
  <si>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</si>
  <si>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</si>
  <si>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</si>
  <si>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</si>
  <si>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</si>
  <si>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</si>
  <si>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</si>
  <si>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</si>
  <si>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</si>
  <si>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</si>
  <si>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</si>
  <si>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</si>
  <si>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</si>
  <si>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</si>
  <si>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</si>
  <si>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</si>
  <si>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</si>
  <si>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</si>
  <si>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</si>
  <si>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</si>
  <si>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</si>
  <si>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</si>
  <si>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</si>
  <si>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</si>
  <si>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</si>
  <si>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</si>
  <si>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</si>
  <si>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</si>
  <si>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</si>
  <si>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</si>
  <si>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</si>
  <si>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</si>
  <si>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</si>
  <si>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</si>
  <si>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</si>
  <si>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</si>
  <si>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</si>
  <si>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</si>
  <si>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</si>
  <si>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</si>
  <si>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</si>
  <si>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</si>
  <si>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</si>
  <si>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</si>
  <si>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</si>
  <si>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</si>
  <si>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</si>
  <si>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</si>
  <si>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</si>
  <si>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</si>
  <si>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</si>
  <si>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</si>
  <si>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</si>
  <si>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</si>
  <si>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</si>
  <si>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</si>
  <si>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</si>
  <si>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</si>
  <si>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</si>
  <si>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</si>
  <si>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</si>
  <si>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</si>
  <si>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</si>
  <si>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</si>
  <si>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</si>
  <si>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</si>
  <si>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</si>
  <si>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</si>
  <si>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</si>
  <si>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</si>
  <si>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</si>
  <si>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</si>
  <si>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</si>
  <si>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</si>
  <si>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</si>
  <si>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</si>
  <si>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</si>
  <si>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</si>
  <si>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</si>
  <si>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</si>
  <si>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</si>
  <si>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</si>
  <si>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</si>
  <si>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</si>
  <si>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</si>
  <si>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</si>
  <si>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</si>
  <si>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</si>
  <si>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</si>
  <si>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</si>
  <si>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</si>
  <si>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</si>
  <si>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</si>
  <si>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</si>
  <si>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</si>
  <si>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</si>
  <si>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</si>
  <si>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</si>
  <si>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</si>
  <si>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</si>
  <si>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</si>
  <si>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</si>
  <si>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</si>
  <si>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</si>
  <si>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</si>
  <si>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</si>
  <si>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</si>
  <si>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</si>
  <si>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</si>
  <si>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</si>
  <si>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</si>
  <si>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</si>
  <si>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</si>
  <si>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</si>
  <si>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</si>
  <si>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</si>
  <si>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</si>
  <si>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</si>
  <si>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</si>
  <si>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</si>
  <si>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</si>
  <si>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</si>
  <si>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</si>
  <si>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</si>
  <si>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</si>
  <si>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</si>
  <si>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</si>
  <si>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</si>
  <si>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</si>
  <si>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</si>
  <si>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</si>
  <si>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</si>
  <si>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</si>
  <si>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</si>
  <si>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</si>
  <si>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</si>
  <si>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</si>
  <si>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</si>
  <si>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</si>
  <si>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</si>
  <si>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</si>
  <si>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</si>
  <si>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</si>
  <si>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</si>
  <si>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</si>
  <si>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</si>
  <si>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</si>
  <si>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</si>
  <si>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</si>
  <si>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</si>
  <si>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</si>
  <si>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</si>
  <si>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</si>
  <si>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</si>
  <si>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</si>
  <si>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</si>
  <si>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</si>
  <si>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</si>
  <si>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</si>
  <si>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</si>
  <si>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</si>
  <si>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</si>
  <si>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</si>
  <si>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</si>
  <si>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</si>
  <si>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</si>
  <si>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</si>
  <si>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</si>
  <si>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</si>
  <si>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</si>
  <si>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</si>
  <si>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</si>
  <si>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</si>
  <si>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</si>
  <si>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</si>
  <si>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</si>
  <si>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</si>
  <si>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</si>
  <si>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</si>
  <si>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</si>
  <si>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</si>
  <si>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</si>
  <si>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</si>
  <si>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</si>
  <si>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</si>
  <si>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</si>
  <si>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</si>
  <si>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</si>
  <si>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</si>
  <si>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</si>
  <si>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</si>
  <si>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</si>
  <si>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</si>
  <si>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</si>
  <si>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</si>
  <si>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</si>
  <si>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</si>
  <si>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</si>
  <si>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</si>
  <si>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</si>
  <si>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</si>
  <si>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</si>
  <si>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</si>
  <si>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</si>
  <si>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</si>
  <si>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</si>
  <si>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</si>
  <si>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</si>
  <si>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</si>
  <si>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</si>
  <si>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</si>
  <si>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</si>
  <si>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</si>
  <si>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</si>
  <si>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</si>
  <si>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</si>
  <si>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</si>
  <si>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</si>
  <si>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</si>
  <si>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</si>
  <si>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</si>
  <si>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</si>
  <si>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</si>
  <si>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</si>
  <si>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</si>
  <si>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</si>
  <si>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</si>
  <si>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</si>
  <si>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</si>
  <si>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</si>
  <si>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</si>
  <si>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</si>
  <si>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</si>
  <si>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</si>
  <si>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</si>
  <si>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</si>
  <si>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</si>
  <si>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</si>
  <si>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</si>
  <si>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</si>
  <si>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</si>
  <si>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</si>
  <si>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</si>
  <si>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</si>
  <si>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</si>
  <si>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</si>
  <si>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</si>
  <si>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</si>
  <si>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</si>
  <si>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</si>
  <si>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</si>
  <si>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</si>
  <si>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</si>
  <si>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</si>
  <si>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</si>
  <si>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</si>
  <si>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</si>
  <si>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</si>
  <si>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</si>
  <si>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</si>
  <si>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</si>
  <si>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</si>
  <si>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</si>
  <si>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</si>
  <si>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</si>
  <si>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</si>
  <si>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</si>
  <si>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</si>
  <si>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</si>
  <si>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</si>
  <si>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</si>
  <si>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</si>
  <si>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</si>
  <si>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</si>
  <si>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</si>
  <si>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</si>
  <si>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</si>
  <si>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</si>
  <si>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</si>
  <si>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</si>
  <si>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</si>
  <si>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</si>
  <si>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</si>
  <si>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</si>
  <si>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</si>
  <si>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</si>
  <si>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</si>
  <si>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</si>
  <si>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</si>
  <si>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</si>
  <si>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</si>
  <si>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</si>
  <si>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</si>
  <si>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</si>
  <si>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</si>
  <si>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</si>
  <si>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</si>
  <si>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</si>
  <si>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</si>
  <si>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</si>
  <si>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</si>
  <si>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</si>
  <si>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</si>
  <si>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</si>
  <si>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</si>
  <si>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</si>
  <si>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</si>
  <si>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</si>
  <si>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</si>
  <si>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</si>
  <si>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</si>
  <si>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</si>
  <si>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</si>
  <si>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</si>
  <si>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</si>
  <si>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</si>
  <si>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</si>
  <si>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</si>
  <si>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</si>
  <si>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</si>
  <si>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</si>
  <si>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</si>
  <si>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</si>
  <si>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</si>
  <si>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</si>
  <si>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</si>
  <si>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</si>
  <si>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</si>
  <si>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</si>
  <si>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</si>
  <si>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</si>
  <si>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</si>
  <si>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</si>
  <si>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</si>
  <si>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</si>
  <si>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</si>
  <si>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</si>
  <si>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</si>
  <si>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</si>
  <si>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</si>
  <si>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</si>
  <si>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</si>
  <si>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</si>
  <si>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</si>
  <si>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</si>
  <si>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</si>
  <si>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</si>
  <si>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</si>
  <si>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</si>
  <si>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</si>
  <si>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</si>
  <si>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</si>
  <si>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</si>
  <si>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</si>
  <si>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</si>
  <si>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</si>
  <si>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</si>
  <si>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</si>
  <si>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</si>
  <si>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</si>
  <si>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</si>
  <si>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</si>
  <si>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</si>
  <si>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</si>
  <si>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</si>
  <si>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</si>
  <si>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</si>
  <si>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</si>
  <si>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</si>
  <si>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</si>
  <si>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</si>
  <si>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</si>
  <si>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</si>
  <si>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</si>
  <si>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</si>
  <si>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</si>
  <si>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</si>
  <si>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</si>
  <si>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</si>
  <si>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</si>
  <si>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</si>
  <si>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</si>
  <si>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</si>
  <si>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</si>
  <si>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</si>
  <si>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</si>
  <si>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</si>
  <si>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</si>
  <si>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</si>
  <si>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</si>
  <si>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</si>
  <si>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</si>
  <si>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</si>
  <si>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</si>
  <si>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</si>
  <si>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</si>
  <si>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PCM-20251110-00002176</t>
  </si>
  <si>
    <t>Restored by PG</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</si>
  <si>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</si>
  <si>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</si>
  <si>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</si>
  <si>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</si>
  <si>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</si>
  <si>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</si>
  <si>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</si>
  <si>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</si>
  <si>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</si>
  <si>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</si>
  <si>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PCM-20251111-00000133</t>
  </si>
  <si>
    <t>EM Team moved ETA: 35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</si>
</sst>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 totalsRowShown="0" headerRowDxfId="157" dataDxfId="156" headerRowBorderDxfId="154" tableBorderDxfId="155" totalsRowBorderDxfId="153">
  <autoFilter ref="A1:CJ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0" totalsRowShown="0" headerRowDxfId="31" dataDxfId="30" headerRowBorderDxfId="28" tableBorderDxfId="29">
  <autoFilter ref="A1:L2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309.14467152777797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45972.093097453704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45972.093097453704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45972.093097453704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45972.093097453704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45972.093097453704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45972.093097453704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45972.093097453704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45972.093097453704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45972.093097453704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45972.093097453704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45972.093097453704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45972.093097453704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45972.093097453704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45972.093097453704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45972.093097453704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45972.093097453704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45972.093097453704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45972.093097453704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45972.093097453704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45972.093097453704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45972.093097453704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45972.093097453704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45972.093097453704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45972.093097453704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45972.093097453704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45972.093097453704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45972.093097453704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45972.093097453704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45972.093097453704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45972.093097453704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45972.093097453704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0"/>
        <v>45972.093097453704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ref="G35:G66" ca="1" si="1">IFERROR(NOW()-F35,"")</f>
        <v>45972.093097453704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45972.093097453704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45972.093097453704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45972.093097453704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45972.093097453704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45972.093097453704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45972.093097453704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45972.093097453704</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45972.093097453704</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45972.093097453704</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45972.093097453704</v>
      </c>
      <c r="H45" s="111"/>
      <c r="I45" s="109" t="str">
        <f>IFERROR(VLOOKUP(D45,DB!A:F,6,0),"")</f>
        <v/>
      </c>
      <c r="J45" s="109" t="str">
        <f>IFERROR(VLOOKUP(D45,DB!A:G,7,0),"")</f>
        <v/>
      </c>
      <c r="K45" s="113"/>
      <c r="L45" s="114" t="str">
        <f>IFERROR(VLOOKUP(D45,DB!A:I,9,0),"")</f>
        <v/>
      </c>
    </row>
    <row r="46" spans="1:12" ht="15" customHeight="1">
      <c r="A46" s="117"/>
      <c r="B46" s="118" t="str">
        <f>IFERROR(VLOOKUP(D46,DB!A:K,11,0),"")</f>
        <v/>
      </c>
      <c r="C46" s="118"/>
      <c r="D46" s="118"/>
      <c r="E46" s="119"/>
      <c r="F46" s="120"/>
      <c r="G46" s="121">
        <f t="shared" ca="1" si="1"/>
        <v>45972.093097453704</v>
      </c>
      <c r="H46" s="120"/>
      <c r="I46" s="118" t="str">
        <f>IFERROR(VLOOKUP(D46,DB!A:F,6,0),"")</f>
        <v/>
      </c>
      <c r="J46" s="118" t="str">
        <f>IFERROR(VLOOKUP(D46,DB!A:G,7,0),"")</f>
        <v/>
      </c>
      <c r="K46" s="122"/>
      <c r="L46" s="123" t="str">
        <f>IFERROR(VLOOKUP(D46,DB!A:I,9,0),"")</f>
        <v/>
      </c>
    </row>
  </sheetData>
  <customSheetViews>
    <customSheetView guid="{F6042A99-DD27-4453-835D-0834D95730CC}" filter="1" showAutoFilter="1">
      <pageMargins left="0" right="0" top="0" bottom="0" header="0" footer="0"/>
      <autoFilter ref="B1:M1" xr:uid="{F97AAF1F-35C5-4FF5-89B3-C98938ED9AB3}"/>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
  <sheetViews>
    <sheetView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147.09325949074264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2</v>
      </c>
      <c r="D4" s="18" t="s">
        <v>15559</v>
      </c>
      <c r="E4" s="103" t="s">
        <v>39021</v>
      </c>
      <c r="F4" s="104">
        <v>45971.94295138889</v>
      </c>
      <c r="G4" s="105">
        <f t="shared" ref="G4:G24" ca="1" si="1">IFERROR(NOW()-F4,"-")</f>
        <v>0.15014606481418014</v>
      </c>
      <c r="H4" s="104">
        <v>45971.930046296293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R2</v>
      </c>
      <c r="C5" s="18"/>
      <c r="D5" s="18" t="s">
        <v>25026</v>
      </c>
      <c r="E5" s="103"/>
      <c r="F5" s="104"/>
      <c r="G5" s="105">
        <f t="shared" ca="1" si="1"/>
        <v>45972.093097453704</v>
      </c>
      <c r="H5" s="104"/>
      <c r="I5" s="18" t="str">
        <f>IFERROR(VLOOKUP(D5,DB!A:F,6,0),"")</f>
        <v>SCECO</v>
      </c>
      <c r="J5" s="18" t="str">
        <f>IFERROR(VLOOKUP(D5,DB!A:G,7,0),"")</f>
        <v>Dead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45972.093097453704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45972.093097453704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45972.093097453704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45972.093097453704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45972.093097453704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45972.093097453704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45972.093097453704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45972.093097453704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45972.093097453704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45972.093097453704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45972.093097453704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45972.093097453704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45972.093097453704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45972.093097453704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45972.093097453704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45972.093097453704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45972.093097453704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45972.093097453704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45972.093097453704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ref="G25:G56" ca="1" si="2">IFERROR(NOW()-F25,"-")</f>
        <v>45972.093097453704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45972.093097453704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45972.093097453704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45972.093097453704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45972.093097453704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45972.093097453704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27"/>
      <c r="B31" s="128" t="str">
        <f>IFERROR(VLOOKUP(D31,DB!A:K,11,0),"")</f>
        <v/>
      </c>
      <c r="C31" s="128"/>
      <c r="D31" s="128"/>
      <c r="E31" s="129"/>
      <c r="F31" s="130"/>
      <c r="G31" s="131">
        <f t="shared" ca="1" si="2"/>
        <v>45972.093097453704</v>
      </c>
      <c r="H31" s="130"/>
      <c r="I31" s="128" t="str">
        <f>IFERROR(VLOOKUP(D31,DB!A:F,6,0),"")</f>
        <v/>
      </c>
      <c r="J31" s="128" t="str">
        <f>IFERROR(VLOOKUP(D31,DB!A:G,7,0),"")</f>
        <v/>
      </c>
      <c r="K31" s="132"/>
      <c r="L31" s="128" t="str">
        <f>IFERROR(VLOOKUP(D31,DB!A:I,9,0),"")</f>
        <v/>
      </c>
      <c r="M31" s="128"/>
      <c r="N31" s="128"/>
      <c r="O31" s="128"/>
      <c r="P31" s="128"/>
      <c r="Q31" s="128"/>
      <c r="R31" s="128"/>
      <c r="S31" s="128"/>
      <c r="T31" s="128"/>
      <c r="U31" s="128"/>
      <c r="V31" s="128"/>
      <c r="W31" s="128"/>
      <c r="X31" s="128"/>
      <c r="Y31" s="128"/>
      <c r="Z31" s="128"/>
      <c r="AA31" s="128"/>
      <c r="AB31" s="128"/>
      <c r="AC31" s="128"/>
      <c r="AD31" s="128"/>
      <c r="AE31" s="128"/>
      <c r="AF31" s="128"/>
      <c r="AG31" s="128"/>
      <c r="AH31" s="128"/>
      <c r="AI31" s="128"/>
      <c r="AJ31" s="128"/>
      <c r="AK31" s="128"/>
      <c r="AL31" s="128"/>
      <c r="AM31" s="128"/>
      <c r="AN31" s="128"/>
      <c r="AO31" s="128"/>
      <c r="AP31" s="128"/>
      <c r="AQ31" s="128"/>
      <c r="AR31" s="128"/>
      <c r="AS31" s="128"/>
      <c r="AT31" s="128"/>
      <c r="AU31" s="128"/>
      <c r="AV31" s="128"/>
      <c r="AW31" s="128"/>
      <c r="AX31" s="128"/>
      <c r="AY31" s="128"/>
      <c r="AZ31" s="128"/>
      <c r="BA31" s="128"/>
      <c r="BB31" s="128"/>
      <c r="BC31" s="128"/>
      <c r="BD31" s="128"/>
      <c r="BE31" s="128"/>
      <c r="BF31" s="128"/>
      <c r="BG31" s="128"/>
      <c r="BH31" s="128"/>
      <c r="BI31" s="128"/>
      <c r="BJ31" s="128"/>
      <c r="BK31" s="128"/>
      <c r="BL31" s="128"/>
      <c r="BM31" s="128"/>
      <c r="BN31" s="128"/>
      <c r="BO31" s="128"/>
      <c r="BP31" s="128"/>
      <c r="BQ31" s="128"/>
      <c r="BR31" s="128"/>
      <c r="BS31" s="128"/>
      <c r="BT31" s="128"/>
      <c r="BU31" s="128"/>
      <c r="BV31" s="128"/>
      <c r="BW31" s="128"/>
      <c r="BX31" s="128"/>
      <c r="BY31" s="128"/>
      <c r="BZ31" s="128"/>
      <c r="CA31" s="128"/>
      <c r="CB31" s="128"/>
      <c r="CC31" s="128"/>
      <c r="CD31" s="128"/>
      <c r="CE31" s="128"/>
      <c r="CF31" s="128"/>
      <c r="CG31" s="128"/>
      <c r="CH31" s="128"/>
      <c r="CI31" s="128"/>
      <c r="CJ31" s="133"/>
    </row>
  </sheetData>
  <dataValidations count="2">
    <dataValidation allowBlank="1" showInputMessage="1" showErrorMessage="1" sqref="E1" xr:uid="{4D935161-CDD3-4592-B877-3FB59C99E142}"/>
    <dataValidation type="list" allowBlank="1" showInputMessage="1" showErrorMessage="1" sqref="E3:E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R3</v>
      </c>
      <c r="C2" s="18"/>
      <c r="D2" s="61" t="s">
        <v>22882</v>
      </c>
      <c r="E2" s="18"/>
      <c r="F2" s="20"/>
      <c r="G2" s="21">
        <f t="shared" ref="G2:G10" ca="1" si="0">IFERROR(NOW()-F2,"-")</f>
        <v>45972.093097453704</v>
      </c>
      <c r="H2" s="22"/>
      <c r="I2" s="19" t="str">
        <f>IFERROR(VLOOKUP(D2,DB!A:F,6,0),"")</f>
        <v>SCECO</v>
      </c>
      <c r="J2" s="18" t="str">
        <f>IFERROR(VLOOKUP(D2,DB!A:G,7,0),"")</f>
        <v>Weak</v>
      </c>
      <c r="K2" s="45"/>
      <c r="L2" s="23" t="str">
        <f>IFERROR(VLOOKUP(D2,DB!A:I,9,0),"")</f>
        <v>Latis</v>
      </c>
    </row>
    <row r="3" spans="1:13" ht="15" customHeight="1">
      <c r="A3" s="19"/>
      <c r="B3" s="61" t="str">
        <f>IFERROR(VLOOKUP(D3,DB!A:K,11,0),"")</f>
        <v/>
      </c>
      <c r="C3" s="18"/>
      <c r="D3" s="61"/>
      <c r="E3" s="18"/>
      <c r="F3" s="20"/>
      <c r="G3" s="21">
        <f t="shared" ca="1" si="0"/>
        <v>45972.093097453704</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45972.093097453704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45972.093097453704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45972.093097453704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45972.093097453704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45972.093097453704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45972.093097453704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45972.093097453704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45972.093097453704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45972.093097453704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45972.093097453704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45972.093097453704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45972.093097453704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45972.093097453704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45972.093097453704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45972.093097453704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45972.093097453704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45972.093097453704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45972.093097453704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45972.093097453704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45972.093097453704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45972.093097453704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45972.093097453704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45972.093097453704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45972.093097453704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45972.093097453704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45972.093097453704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45972.093097453704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45972.093097453704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45972.093097453704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45972.093097453704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45972.093097453704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45972.093097453704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45972.093097453704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45972.093097453704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45972.093097453704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45972.093097453704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45972.093097453704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45972.093097453704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45972.093097453704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45972.093097453704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45972.093097453704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45972.093097453704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45972.093097453704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45972.093097453704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45972.093097453704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45972.093097453704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45972.093097453704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45972.093097453704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45972.093097453704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45972.093097453704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45972.093097453704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45972.093097453704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45972.093097453704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45972.093097453704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45972.093097453704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45972.093097453704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45972.093097453704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45972.093097453704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45972.093097453704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45972.093097453704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45972.093097453704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45972.093097453704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45972.093097453704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45972.093097453704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45972.093097453704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45972.093097453704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45972.093097453704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45972.093097453704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45972.093097453704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45972.093097453704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45972.093097453704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45972.093097453704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45972.093097453704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45972.093097453704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45972.093097453704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45972.093097453704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45972.093097453704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45972.093097453704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45972.093097453704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45972.093097453704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45972.093097453704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45972.093097453704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45972.093097453704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45972.093097453704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45972.093097453704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45972.093097453704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45972.093097453704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45972.093097453704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45972.093097453704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45972.093097453704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45972.093097453704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45972.093097453704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45972.093097453704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45972.093097453704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45972.093097453704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45972.093097453704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45972.093097453704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45972.093097453704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45972.093097453704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45972.093097453704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45972.093097453704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45972.093097453704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45972.093097453704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45972.093097453704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45972.093097453704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45972.093097453704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45972.093097453704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45972.093097453704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45972.093097453704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45972.093097453704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45972.093097453704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45972.093097453704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45972.093097453704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45972.093097453704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45972.093097453704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45972.093097453704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45972.093097453704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45972.093097453704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45972.093097453704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45972.093097453704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45972.093097453704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45972.093097453704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45972.093097453704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45972.093097453704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45972.093097453704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45972.093097453704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45972.093097453704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45972.093097453704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45972.093097453704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45972.093097453704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45972.093097453704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45972.093097453704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45972.093097453704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45972.093097453704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45972.093097453704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45972.093097453704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45972.093097453704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45972.093097453704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45972.093097453704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45972.093097453704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45972.093097453704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45972.093097453704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45972.093097453704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45972.093097453704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45972.093097453704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45972.093097453704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45972.093097453704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45972.093097453704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45972.093097453704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45972.093097453704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45972.093097453704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45972.093097453704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45972.093097453704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45972.093097453704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45972.093097453704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45972.093097453704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45972.093097453704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45972.093097453704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45972.093097453704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45972.093097453704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45972.093097453704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45972.093097453704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45972.093097453704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45972.093097453704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45972.093097453704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45972.093097453704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45972.093097453704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45972.093097453704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45972.093097453704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45972.093097453704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45972.093097453704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45972.093097453704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45972.093097453704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45972.093097453704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45972.093097453704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45972.093097453704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45972.093097453704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45972.093097453704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45972.093097453704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45972.093097453704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45972.093097453704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45972.093097453704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45972.093097453704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45972.093097453704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45972.093097453704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45972.093097453704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45972.093097453704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45972.093097453704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45972.093097453704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45972.093097453704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45972.093097453704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45972.093097453704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45972.093097453704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45972.093097453704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45972.093097453704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45972.093097453704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45972.093097453704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45972.093097453704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45972.093097453704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45972.093097453704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45972.093097453704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45972.093097453704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45972.093097453704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45972.093097453704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45972.093097453704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45972.093097453704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45972.093097453704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45972.093097453704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45972.093097453704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45972.093097453704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45972.093097453704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45972.093097453704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45972.093097453704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45972.093097453704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45972.093097453704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45972.093097453704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45972.093097453704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45972.093097453704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45972.093097453704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45972.093097453704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45972.093097453704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45972.093097453704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45972.093097453704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45972.093097453704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45972.093097453704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45972.093097453704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45972.093097453704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45972.093097453704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45972.093097453704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45972.093097453704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45972.093097453704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45972.093097453704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45972.093097453704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45972.093097453704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45972.093097453704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45972.093097453704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45972.093097453704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45972.093097453704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45972.093097453704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45972.093097453704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45972.093097453704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45972.093097453704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45972.093097453704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45972.093097453704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45972.093097453704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45972.093097453704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45972.093097453704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45972.093097453704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45972.093097453704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45972.093097453704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45972.093097453704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45972.093097453704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45972.093097453704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45972.093097453704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45972.093097453704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45972.093097453704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45972.093097453704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45972.093097453704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45972.093097453704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45972.093097453704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45972.093097453704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45972.093097453704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45972.093097453704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45972.093097453704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45972.093097453704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45972.093097453704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45972.093097453704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45972.093097453704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45972.093097453704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45972.093097453704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45972.093097453704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45972.093097453704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45972.093097453704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45972.093097453704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45972.093097453704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45972.093097453704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45972.093097453704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45972.093097453704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45972.093097453704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45972.093097453704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45972.093097453704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45972.093097453704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45972.093097453704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45972.093097453704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45972.093097453704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45972.093097453704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45972.093097453704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45972.093097453704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45972.093097453704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45972.093097453704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45972.093097453704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45972.093097453704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45972.093097453704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45972.093097453704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45972.093097453704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45972.093097453704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45972.093097453704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45972.093097453704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45972.093097453704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45972.093097453704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45972.093097453704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45972.093097453704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45972.093097453704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45972.093097453704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45972.093097453704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45972.093097453704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45972.093097453704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45972.093097453704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45972.093097453704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45972.093097453704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45972.093097453704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45972.093097453704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45972.093097453704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45972.093097453704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45972.093097453704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45972.093097453704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45972.093097453704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45972.093097453704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45972.093097453704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45972.093097453704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45972.093097453704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45972.093097453704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45972.093097453704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45972.093097453704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45972.093097453704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45972.093097453704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45972.093097453704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45972.093097453704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45972.093097453704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45972.093097453704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45972.093097453704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45972.093097453704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45972.093097453704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45972.093097453704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45972.093097453704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45972.093097453704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45972.093097453704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45972.093097453704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45972.093097453704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45972.093097453704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45972.093097453704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45972.093097453704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45972.093097453704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45972.093097453704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45972.093097453704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45972.093097453704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45972.093097453704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45972.093097453704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45972.093097453704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45972.093097453704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45972.093097453704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45972.093097453704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45972.093097453704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45972.093097453704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45972.093097453704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45972.093097453704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45972.093097453704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45972.093097453704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45972.093097453704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45972.093097453704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45972.093097453704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45972.093097453704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45972.093097453704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45972.093097453704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45972.093097453704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45972.093097453704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45972.093097453704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45972.093097453704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45972.093097453704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45972.093097453704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45972.093097453704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45972.093097453704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45972.093097453704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45972.093097453704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45972.093097453704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45972.093097453704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45972.093097453704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45972.093097453704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45972.093097453704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45972.093097453704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45972.093097453704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45972.093097453704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45972.093097453704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45972.093097453704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45972.093097453704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45972.093097453704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45972.093097453704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45972.093097453704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45972.093097453704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45972.093097453704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45972.093097453704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45972.093097453704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45972.093097453704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45972.093097453704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45972.093097453704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45972.093097453704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45972.093097453704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45972.093097453704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45972.093097453704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45972.093097453704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45972.093097453704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45972.093097453704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45972.093097453704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45972.093097453704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45972.093097453704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45972.093097453704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45972.093097453704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45972.093097453704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45972.093097453704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45972.093097453704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45972.093097453704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45972.093097453704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45972.093097453704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45972.093097453704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45972.093097453704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45972.093097453704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45972.093097453704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45972.093097453704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45972.093097453704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45972.093097453704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45972.093097453704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45972.093097453704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45972.093097453704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45972.093097453704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45972.093097453704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45972.093097453704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45972.093097453704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45972.093097453704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45972.093097453704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45972.093097453704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45972.093097453704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45972.093097453704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45972.093097453704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45972.093097453704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45972.093097453704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45972.093097453704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45972.093097453704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45972.093097453704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45972.093097453704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45972.093097453704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45972.093097453704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45972.093097453704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45972.093097453704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45972.093097453704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45972.093097453704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45972.093097453704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45972.093097453704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45972.093097453704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45972.093097453704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45972.093097453704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45972.093097453704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45972.093097453704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45972.093097453704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45972.093097453704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45972.093097453704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45972.093097453704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45972.093097453704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45972.093097453704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45972.093097453704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45972.093097453704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45972.093097453704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45972.093097453704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45972.093097453704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45972.093097453704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45972.093097453704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45972.093097453704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45972.093097453704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45972.093097453704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45972.093097453704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45972.093097453704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45972.093097453704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45972.093097453704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45972.093097453704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45972.093097453704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45972.093097453704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45972.093097453704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45972.093097453704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45972.093097453704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45972.093097453704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45972.093097453704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45972.093097453704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45972.093097453704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45972.093097453704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45972.093097453704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45972.093097453704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45972.093097453704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45972.093097453704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45972.093097453704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45972.093097453704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45972.093097453704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45972.093097453704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45972.093097453704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45972.093097453704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45972.093097453704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45972.093097453704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45972.093097453704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45972.093097453704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45972.093097453704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45972.093097453704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45972.093097453704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45972.093097453704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45972.093097453704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45972.093097453704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45972.093097453704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45972.093097453704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45972.093097453704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45972.093097453704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45972.093097453704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45972.093097453704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45972.093097453704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45972.093097453704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45972.093097453704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45972.093097453704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45972.093097453704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45972.093097453704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45972.093097453704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45972.093097453704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45972.093097453704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45972.093097453704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45972.093097453704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45972.093097453704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45972.093097453704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45972.093097453704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45972.093097453704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45972.093097453704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45972.093097453704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45972.093097453704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45972.093097453704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45972.093097453704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45972.093097453704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45972.093097453704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45972.093097453704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45972.093097453704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45972.093097453704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45972.093097453704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45972.093097453704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45972.093097453704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45972.093097453704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45972.093097453704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45972.093097453704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45972.093097453704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45972.093097453704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45972.093097453704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45972.093097453704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45972.093097453704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45972.093097453704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45972.093097453704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45972.093097453704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45972.093097453704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45972.093097453704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45972.093097453704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45972.093097453704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45972.093097453704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45972.093097453704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45972.093097453704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45972.093097453704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45972.093097453704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45972.093097453704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45972.093097453704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45972.093097453704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45972.093097453704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45972.093097453704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45972.093097453704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45972.093097453704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45972.093097453704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45972.093097453704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45972.093097453704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45972.093097453704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45972.093097453704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45972.093097453704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45972.093097453704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45972.093097453704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45972.093097453704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45972.093097453704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45972.093097453704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45972.093097453704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45972.093097453704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45972.093097453704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45972.093097453704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45972.093097453704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45972.093097453704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45972.093097453704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45972.093097453704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45972.093097453704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45972.093097453704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45972.093097453704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45972.093097453704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45972.093097453704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45972.093097453704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45972.093097453704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45972.093097453704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45972.093097453704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45972.093097453704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45972.093097453704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45972.093097453704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45972.093097453704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45972.093097453704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45972.093097453704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45972.093097453704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45972.093097453704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45972.093097453704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45972.093097453704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45972.093097453704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45972.093097453704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45972.093097453704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45972.093097453704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45972.093097453704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45972.093097453704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45972.093097453704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45972.093097453704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45972.093097453704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45972.093097453704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45972.093097453704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45972.093097453704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45972.093097453704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45972.093097453704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45972.093097453704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45972.093097453704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45972.093097453704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45972.093097453704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45972.093097453704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45972.093097453704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45972.093097453704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45972.093097453704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45972.093097453704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45972.093097453704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45972.093097453704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45972.093097453704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45972.093097453704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45972.093097453704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45972.093097453704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45972.093097453704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45972.093097453704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45972.093097453704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45972.093097453704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45972.093097453704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45972.093097453704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45972.093097453704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45972.093097453704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45972.093097453704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45972.093097453704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45972.093097453704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45972.093097453704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45972.093097453704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45972.093097453704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45972.093097453704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45972.093097453704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45972.093097453704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45972.093097453704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45972.093097453704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45972.093097453704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45972.093097453704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45972.093097453704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45972.093097453704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45972.093097453704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45972.093097453704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45972.093097453704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45972.093097453704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45972.093097453704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45972.093097453704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45972.093097453704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45972.093097453704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45972.093097453704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45972.093097453704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45972.093097453704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45972.093097453704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45972.093097453704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45972.093097453704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45972.093097453704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45972.093097453704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45972.093097453704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45972.093097453704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45972.093097453704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45972.093097453704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45972.093097453704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45972.093097453704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45972.093097453704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45972.093097453704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45972.093097453704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45972.093097453704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45972.093097453704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45972.093097453704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45972.093097453704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45972.093097453704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45972.093097453704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45972.093097453704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45972.093097453704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45972.093097453704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45972.093097453704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45972.093097453704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45972.093097453704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45972.093097453704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45972.093097453704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45972.093097453704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45972.093097453704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45972.093097453704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45972.093097453704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45972.093097453704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45972.093097453704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45972.093097453704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45972.093097453704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45972.093097453704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45972.093097453704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45972.093097453704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45972.093097453704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45972.093097453704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45972.093097453704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45972.093097453704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45972.093097453704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45972.093097453704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45972.093097453704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45972.093097453704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45972.093097453704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45972.093097453704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45972.093097453704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45972.093097453704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45972.093097453704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45972.093097453704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45972.093097453704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45972.093097453704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45972.093097453704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45972.093097453704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45972.093097453704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45972.093097453704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45972.093097453704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45972.093097453704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45972.093097453704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45972.093097453704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45972.093097453704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45972.093097453704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45972.093097453704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45972.093097453704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45972.093097453704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45972.093097453704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45972.093097453704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45972.093097453704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45972.093097453704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45972.093097453704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45972.093097453704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45972.093097453704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45972.093097453704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45972.093097453704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45972.093097453704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45972.093097453704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45972.093097453704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45972.093097453704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45972.093097453704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45972.093097453704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45972.093097453704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45972.093097453704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45972.093097453704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45972.093097453704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45972.093097453704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45972.093097453704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45972.093097453704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45972.093097453704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45972.093097453704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45972.093097453704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45972.093097453704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45972.093097453704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45972.093097453704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45972.093097453704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45972.093097453704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45972.093097453704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45972.093097453704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45972.093097453704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45972.093097453704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45972.093097453704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45972.093097453704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45972.093097453704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45972.093097453704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45972.093097453704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45972.093097453704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45972.093097453704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45972.093097453704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45972.093097453704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45972.093097453704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45972.093097453704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45972.093097453704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45972.093097453704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45972.093097453704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45972.093097453704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45972.093097453704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45972.093097453704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45972.093097453704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45972.093097453704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45972.093097453704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45972.093097453704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45972.093097453704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45972.093097453704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45972.093097453704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45972.093097453704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45972.093097453704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45972.093097453704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45972.093097453704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45972.093097453704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45972.093097453704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45972.093097453704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45972.093097453704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45972.093097453704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45972.093097453704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45972.093097453704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45972.093097453704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45972.093097453704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45972.093097453704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45972.093097453704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45972.093097453704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45972.093097453704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45972.093097453704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45972.093097453704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45972.093097453704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45972.093097453704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45972.093097453704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45972.093097453704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45972.093097453704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45972.093097453704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45972.093097453704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45972.093097453704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45972.093097453704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45972.093097453704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45972.093097453704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45972.093097453704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45972.093097453704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45972.093097453704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45972.093097453704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45972.093097453704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45972.093097453704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45972.093097453704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45972.093097453704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45972.093097453704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45972.093097453704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45972.093097453704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45972.093097453704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45972.093097453704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45972.093097453704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45972.093097453704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45972.093097453704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45972.093097453704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45972.093097453704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45972.093097453704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45972.093097453704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45972.093097453704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45972.093097453704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45972.093097453704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45972.093097453704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45972.093097453704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45972.093097453704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45972.093097453704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45972.093097453704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45972.093097453704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45972.093097453704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45972.093097453704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45972.093097453704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45972.093097453704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45972.093097453704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45972.093097453704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45972.093097453704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45972.093097453704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45972.093097453704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45972.093097453704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45972.093097453704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45972.093097453704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45972.093097453704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45972.093097453704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45972.093097453704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45972.093097453704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45972.093097453704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45972.093097453704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45972.093097453704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45972.093097453704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45972.093097453704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45972.093097453704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45972.093097453704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45972.093097453704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45972.093097453704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45972.093097453704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45972.093097453704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45972.093097453704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45972.093097453704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45972.093097453704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45972.093097453704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45972.093097453704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45972.093097453704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45972.093097453704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45972.093097453704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45972.093097453704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45972.093097453704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45972.093097453704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45972.093097453704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45972.093097453704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45972.093097453704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45972.093097453704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45972.093097453704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45972.093097453704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45972.093097453704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45972.093097453704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45972.093097453704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45972.093097453704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45972.093097453704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45972.093097453704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45972.093097453704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45972.093097453704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45972.093097453704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45972.093097453704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45972.093097453704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45972.093097453704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45972.093097453704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45972.093097453704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45972.093097453704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45972.093097453704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45972.093097453704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45972.093097453704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45972.093097453704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45972.093097453704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45972.093097453704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45972.093097453704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45972.093097453704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45972.093097453704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45972.093097453704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45972.093097453704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45972.093097453704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45972.093097453704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45972.093097453704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45972.093097453704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45972.093097453704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45972.093097453704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45972.093097453704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45972.093097453704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45972.093097453704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45972.093097453704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45972.093097453704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45972.093097453704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45972.093097453704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45972.093097453704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45972.093097453704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45972.093097453704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45972.093097453704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45972.093097453704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45972.093097453704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45972.093097453704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45972.093097453704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45972.093097453704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45972.093097453704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45972.093097453704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45972.093097453704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45972.093097453704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45972.093097453704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45972.093097453704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45972.093097453704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45972.093097453704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45972.093097453704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45972.093097453704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45972.093097453704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45972.093097453704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45972.093097453704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45972.093097453704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45972.093097453704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45972.093097453704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45972.093097453704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45972.093097453704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45972.093097453704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45972.093097453704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45972.093097453704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45972.093097453704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45972.093097453704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45972.093097453704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45972.093097453704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45972.093097453704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45972.093097453704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45972.093097453704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45972.093097453704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45972.093097453704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45972.093097453704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45972.093097453704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45972.093097453704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45972.093097453704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45972.093097453704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45972.093097453704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45972.093097453704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45972.093097453704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45972.093097453704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45972.093097453704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45972.093097453704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45972.093097453704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45972.093097453704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45972.093097453704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45972.093097453704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45972.093097453704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45972.093097453704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45972.093097453704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45972.093097453704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45972.093097453704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45972.093097453704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45972.093097453704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45972.093097453704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45972.093097453704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45972.093097453704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45972.093097453704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45972.093097453704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45972.093097453704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45972.093097453704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45972.093097453704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45972.093097453704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45972.093097453704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45972.093097453704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45972.093097453704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45972.093097453704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45972.093097453704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45972.093097453704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45972.093097453704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45972.093097453704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45972.093097453704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45972.093097453704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45972.093097453704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45972.093097453704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45972.093097453704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45972.093097453704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45972.093097453704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45972.093097453704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45972.093097453704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45972.093097453704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45972.093097453704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45972.093097453704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45972.093097453704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45972.093097453704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45972.093097453704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45972.093097453704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45972.093097453704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45972.093097453704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45972.093097453704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45972.093097453704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45972.093097453704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45972.093097453704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45972.093097453704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45972.093097453704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45972.093097453704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45972.093097453704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45972.093097453704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45972.093097453704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45972.093097453704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45972.093097453704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45972.093097453704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45972.093097453704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45972.093097453704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45972.093097453704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45972.093097453704</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268.61237986110791</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45972.093097453704</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45972.093097453704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45972.093097453704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45972.093097453704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45972.093097453704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45972.093097453704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45972.093097453704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45972.093097453704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45972.093097453704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45972.093097453704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45972.093097453704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45972.093097453704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45972.093097453704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45972.093097453704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45972.093097453704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45972.093097453704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45972.093097453704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45972.093097453704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45972.093097453704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45972.093097453704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45972.093097453704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45972.093097453704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45972.093097453704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45972.093097453704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45972.093097453704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45972.093097453704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45972.093097453704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45972.093097453704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45972.093097453704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45972.093097453704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45972.093097453704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45972.093097453704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45972.093097453704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45972.093097453704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45972.093097453704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45972.093097453704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45972.093097453704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45972.093097453704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45972.093097453704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45972.093097453704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45972.093097453704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45972.093097453704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45972.093097453704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45972.093097453704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45972.093097453704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45972.093097453704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45972.093097453704</v>
      </c>
      <c r="H49" s="96"/>
      <c r="I49" s="135" t="str">
        <f>IFERROR(VLOOKUP(D49,DB!A:F,6,0),"")</f>
        <v/>
      </c>
      <c r="J49" s="135" t="str">
        <f>IFERROR(VLOOKUP(D49,DB!A:G,7,0),"")</f>
        <v/>
      </c>
      <c r="K49" s="98"/>
      <c r="L49" s="92" t="str">
        <f>IFERROR(VLOOKUP(D49,DB!A:I,9,0),"")</f>
        <v/>
      </c>
    </row>
    <row r="50" spans="1:12" ht="15" customHeight="1">
      <c r="A50" s="149"/>
      <c r="B50" s="149" t="str">
        <f>IFERROR(VLOOKUP(D50,DB!A:K,11,0),"")</f>
        <v/>
      </c>
      <c r="C50" s="150"/>
      <c r="D50" s="151"/>
      <c r="E50" s="152"/>
      <c r="F50" s="153"/>
      <c r="G50" s="97">
        <f ca="1">IFERROR(NOW()-F50,"")</f>
        <v>45972.093097453704</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45972.093097453704</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45972.093097453704</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45972.093097453704</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45972.093097453704</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45972.093097453704</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45972.093097453704</v>
      </c>
      <c r="H56" s="153"/>
      <c r="I56" s="149" t="str">
        <f>IFERROR(VLOOKUP(D56,DB!A:F,6,0),"")</f>
        <v/>
      </c>
      <c r="J56" s="149" t="str">
        <f>IFERROR(VLOOKUP(D56,DB!A:G,7,0),"")</f>
        <v/>
      </c>
      <c r="K56" s="154"/>
      <c r="L56" s="151" t="str">
        <f>IFERROR(VLOOKUP(D56,DB!A:I,9,0),"")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0"/>
  <sheetViews>
    <sheetView tabSelected="1" workbookViewId="0">
      <selection activeCell="K7" sqref="K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80.261037268515793</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45.904220138887467</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39" ca="1" si="1">IFERROR(NOW()-F4,"")</f>
        <v>23.431986342591699</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t="s">
        <v>39117</v>
      </c>
      <c r="B6" s="124" t="str">
        <f>IFERROR(VLOOKUP(D6,DB!A:K,11,0),"")</f>
        <v>R5</v>
      </c>
      <c r="C6" s="124">
        <v>3</v>
      </c>
      <c r="D6" s="124" t="s">
        <v>34677</v>
      </c>
      <c r="E6" s="124" t="s">
        <v>39021</v>
      </c>
      <c r="F6" s="125">
        <v>45972.080833333333</v>
      </c>
      <c r="G6" s="126">
        <f t="shared" ca="1" si="1"/>
        <v>1.2264120370673481E-2</v>
      </c>
      <c r="H6" s="125">
        <v>45971.92391203704</v>
      </c>
      <c r="I6" s="124" t="str">
        <f>IFERROR(VLOOKUP(D6,DB!A:F,6,0),"")</f>
        <v>SCECO</v>
      </c>
      <c r="J6" s="124" t="str">
        <f>IFERROR(VLOOKUP(D6,DB!A:G,7,0),"")</f>
        <v>Dead</v>
      </c>
      <c r="K6" s="124" t="s">
        <v>39118</v>
      </c>
      <c r="L6" s="124" t="str">
        <f>IFERROR(VLOOKUP(D6,DB!A:I,9,0),"")</f>
        <v>Latis</v>
      </c>
    </row>
    <row r="7" spans="1:13">
      <c r="A7" s="124"/>
      <c r="B7" s="124" t="str">
        <f>IFERROR(VLOOKUP(D7,DB!A:K,11,0),"")</f>
        <v/>
      </c>
      <c r="C7" s="124"/>
      <c r="D7" s="124"/>
      <c r="E7" s="124"/>
      <c r="F7" s="125"/>
      <c r="G7" s="126">
        <f t="shared" ca="1" si="1"/>
        <v>45972.093097453704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45972.093097453704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45972.093097453704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45972.093097453704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45972.093097453704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45972.093097453704</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45972.093097453704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45972.093097453704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45972.093097453704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45972.093097453704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45972.093097453704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45972.093097453704</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5"/>
      <c r="G19" s="126">
        <f t="shared" ca="1" si="1"/>
        <v>45972.093097453704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45972.093097453704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45972.093097453704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45972.093097453704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45972.093097453704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45972.093097453704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45972.093097453704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45972.093097453704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45972.093097453704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45972.093097453704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45972.093097453704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45972.093097453704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45972.093097453704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45972.093097453704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45972.093097453704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45972.093097453704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45972.093097453704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45972.093097453704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45972.093097453704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45972.093097453704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45972.093097453704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ref="G40:G103" ca="1" si="2">IFERROR(NOW()-F40,"")</f>
        <v>45972.093097453704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45972.093097453704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45972.093097453704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45972.093097453704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45972.093097453704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45972.093097453704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45972.093097453704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45972.093097453704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45972.093097453704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45972.093097453704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45972.093097453704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45972.093097453704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45972.093097453704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45972.093097453704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45972.093097453704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45972.093097453704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45972.093097453704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45972.093097453704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45972.093097453704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45972.093097453704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45972.093097453704</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45972.093097453704</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45972.093097453704</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45972.093097453704</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45972.093097453704</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45972.093097453704</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45972.093097453704</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45972.093097453704</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45972.093097453704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45972.093097453704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45972.093097453704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45972.093097453704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45972.093097453704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45972.093097453704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45972.093097453704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45972.093097453704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45972.093097453704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45972.093097453704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45972.093097453704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45972.093097453704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45972.093097453704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45972.093097453704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45972.093097453704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45972.093097453704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45972.093097453704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45972.093097453704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45972.093097453704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45972.093097453704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45972.093097453704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45972.093097453704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45972.093097453704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45972.093097453704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45972.093097453704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45972.093097453704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45972.093097453704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45972.093097453704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45972.093097453704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45972.093097453704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45972.093097453704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45972.093097453704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45972.093097453704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45972.093097453704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45972.093097453704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45972.093097453704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ref="G104:G167" ca="1" si="3">IFERROR(NOW()-F104,"")</f>
        <v>45972.093097453704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45972.093097453704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45972.093097453704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45972.093097453704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45972.093097453704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45972.093097453704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45972.093097453704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45972.093097453704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45972.093097453704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45972.093097453704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45972.093097453704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45972.093097453704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45972.093097453704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45972.093097453704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45972.093097453704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45972.093097453704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45972.093097453704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45972.093097453704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45972.093097453704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45972.093097453704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45972.093097453704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45972.093097453704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45972.093097453704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45972.093097453704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45972.093097453704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45972.093097453704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45972.093097453704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45972.093097453704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45972.093097453704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45972.093097453704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45972.093097453704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45972.093097453704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45972.093097453704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45972.093097453704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45972.093097453704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45972.093097453704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45972.093097453704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45972.093097453704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45972.093097453704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45972.093097453704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45972.093097453704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45972.093097453704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45972.093097453704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45972.093097453704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45972.093097453704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45972.093097453704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45972.093097453704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45972.093097453704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45972.093097453704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45972.093097453704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45972.093097453704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45972.093097453704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45972.093097453704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45972.093097453704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45972.093097453704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45972.093097453704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45972.093097453704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45972.093097453704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45972.093097453704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45972.093097453704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45972.093097453704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45972.093097453704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45972.093097453704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45972.093097453704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ref="G168:G231" ca="1" si="4">IFERROR(NOW()-F168,"")</f>
        <v>45972.093097453704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45972.093097453704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45972.093097453704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45972.093097453704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45972.093097453704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45972.093097453704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45972.093097453704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45972.093097453704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45972.093097453704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45972.093097453704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45972.093097453704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45972.093097453704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45972.093097453704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45972.093097453704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45972.093097453704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45972.093097453704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45972.093097453704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45972.093097453704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45972.093097453704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45972.093097453704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45972.093097453704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45972.093097453704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45972.093097453704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45972.093097453704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45972.093097453704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45972.093097453704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45972.093097453704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45972.093097453704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45972.093097453704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45972.093097453704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45972.093097453704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45972.093097453704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45972.093097453704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45972.093097453704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45972.093097453704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45972.093097453704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45972.093097453704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45972.093097453704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45972.093097453704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45972.093097453704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45972.093097453704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45972.093097453704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45972.093097453704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45972.093097453704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45972.093097453704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45972.093097453704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45972.093097453704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45972.093097453704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45972.093097453704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45972.093097453704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45972.093097453704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45972.093097453704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45972.093097453704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45972.093097453704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45972.093097453704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45972.093097453704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45972.093097453704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45972.093097453704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45972.093097453704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45972.093097453704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45972.093097453704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45972.093097453704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45972.093097453704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45972.093097453704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ref="G232:G295" ca="1" si="5">IFERROR(NOW()-F232,"")</f>
        <v>45972.093097453704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45972.093097453704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45972.093097453704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45972.093097453704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45972.093097453704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45972.093097453704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45972.093097453704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45972.093097453704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45972.093097453704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45972.093097453704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45972.093097453704</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45972.093097453704</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45972.093097453704</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45972.093097453704</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45972.093097453704</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45972.093097453704</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45972.093097453704</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45972.093097453704</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45972.093097453704</v>
      </c>
      <c r="H250" s="124"/>
      <c r="I250" s="124" t="str">
        <f>IFERROR(VLOOKUP(D250,DB!A:F,6,0),"")</f>
        <v/>
      </c>
      <c r="J250" s="124" t="str">
        <f>IFERROR(VLOOKUP(D250,DB!A:G,7,0),"")</f>
        <v/>
      </c>
      <c r="K250" s="124"/>
      <c r="L250" s="124" t="str">
        <f>IFERROR(VLOOKUP(D250,DB!A:I,9,0),"")</f>
        <v/>
      </c>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sheetData>
  <dataValidations count="2">
    <dataValidation allowBlank="1" showInputMessage="1" showErrorMessage="1" sqref="E1" xr:uid="{920C6338-E771-4DAE-8C89-92A9093EA4DE}"/>
    <dataValidation type="list" allowBlank="1" showInputMessage="1" showErrorMessage="1" sqref="E2:E2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6"/>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4" ca="1" si="0">IFERROR(NOW()-F2,"-")</f>
        <v>45972.093097453704</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45972.093097453704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45972.093097453704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ref="G5:G68" ca="1" si="1">IFERROR(NOW()-F5,"-")</f>
        <v>45972.093097453704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45972.093097453704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45972.093097453704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45972.093097453704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45972.093097453704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45972.093097453704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45972.093097453704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45972.093097453704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45972.093097453704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45972.093097453704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45972.093097453704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45972.093097453704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45972.093097453704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45972.093097453704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45972.093097453704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45972.093097453704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45972.093097453704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45972.093097453704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45972.093097453704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45972.093097453704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45972.093097453704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45972.093097453704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45972.093097453704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45972.093097453704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45972.093097453704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45972.093097453704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45972.093097453704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45972.093097453704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45972.093097453704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45972.093097453704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45972.093097453704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45972.093097453704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45972.093097453704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45972.093097453704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45972.093097453704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45972.093097453704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45972.093097453704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45972.093097453704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45972.093097453704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45972.093097453704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45972.093097453704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45972.093097453704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45972.093097453704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45972.093097453704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45972.093097453704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45972.093097453704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45972.093097453704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45972.093097453704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45972.093097453704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45972.093097453704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45972.093097453704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45972.093097453704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45972.093097453704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45972.093097453704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45972.093097453704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45972.093097453704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45972.093097453704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45972.093097453704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45972.093097453704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45972.093097453704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45972.093097453704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45972.093097453704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45972.093097453704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45972.093097453704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ref="G69:G132" ca="1" si="2">IFERROR(NOW()-F69,"-")</f>
        <v>45972.093097453704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45972.093097453704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45972.093097453704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45972.093097453704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45972.093097453704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45972.093097453704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45972.093097453704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45972.093097453704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45972.093097453704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45972.093097453704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45972.093097453704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45972.093097453704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45972.093097453704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45972.093097453704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45972.093097453704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45972.093097453704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45972.093097453704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45972.093097453704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45972.093097453704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45972.093097453704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45972.093097453704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45972.093097453704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45972.093097453704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45972.093097453704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45972.093097453704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45972.093097453704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45972.093097453704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45972.093097453704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45972.093097453704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45972.093097453704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45972.093097453704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45972.093097453704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45972.093097453704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45972.093097453704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45972.093097453704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45972.093097453704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45972.093097453704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45972.093097453704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45972.093097453704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45972.093097453704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45972.093097453704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45972.093097453704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45972.093097453704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45972.093097453704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45972.093097453704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45972.093097453704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45972.093097453704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45972.093097453704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45972.093097453704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45972.093097453704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45972.093097453704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45972.093097453704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45972.093097453704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45972.093097453704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45972.093097453704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45972.093097453704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45972.093097453704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45972.093097453704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45972.093097453704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45972.093097453704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45972.093097453704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45972.093097453704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45972.093097453704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45972.093097453704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ref="G133:G166" ca="1" si="3">IFERROR(NOW()-F133,"-")</f>
        <v>45972.093097453704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45972.093097453704</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45972.093097453704</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45972.093097453704</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45972.093097453704</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45972.093097453704</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45972.093097453704</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45972.093097453704</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45972.093097453704</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45972.093097453704</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45972.093097453704</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45972.093097453704</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45972.093097453704</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45972.093097453704</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45972.093097453704</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45972.093097453704</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45972.093097453704</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45972.093097453704</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45972.093097453704</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45972.093097453704</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45972.093097453704</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45972.093097453704</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45972.093097453704</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45972.093097453704</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45972.093097453704</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45972.093097453704</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45972.093097453704</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45972.093097453704</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45972.093097453704</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45972.093097453704</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45972.093097453704</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45972.093097453704</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45972.093097453704</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45972.093097453704</v>
      </c>
      <c r="H166" s="143"/>
      <c r="I166" s="141" t="str">
        <f>IFERROR(VLOOKUP(D166,DB!A:F,6,0),"")</f>
        <v/>
      </c>
      <c r="J166" s="141" t="str">
        <f>IFERROR(VLOOKUP(D166,DB!A:G,7,0),"")</f>
        <v/>
      </c>
      <c r="K166" s="144"/>
      <c r="L166" s="145" t="str">
        <f>IFERROR(VLOOKUP(D166,DB!A:I,9,0),"")</f>
        <v/>
      </c>
    </row>
  </sheetData>
  <dataValidations count="2">
    <dataValidation allowBlank="1" showInputMessage="1" showErrorMessage="1" sqref="E1" xr:uid="{9E1BC488-8814-4F8A-8DBE-742B3278AB71}"/>
    <dataValidation type="list" allowBlank="1" showInputMessage="1" showErrorMessage="1" sqref="E2:E1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2025-11-10T23:16:05Z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