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10" documentId="120_S{2AC9BD13-BADA-5192-A53E-5A8FF88502F6}" xr6:coauthVersionLast="47" xr6:coauthVersionMax="47" xr10:uidLastSave="{8F5EC2A2-3F76-4A02-91D6-513CE153479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<sst xmlns="http://schemas.openxmlformats.org/spreadsheetml/2006/main" count="180277" uniqueCount="39123">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</sst>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321.96629722222133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45984.914723148147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45984.914723148147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45984.914723148147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45984.914723148147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45984.914723148147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45984.914723148147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45984.914723148147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45984.914723148147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45984.914723148147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45984.914723148147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45984.914723148147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45984.914723148147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45984.914723148147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45984.914723148147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45984.914723148147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45984.914723148147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45984.914723148147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45984.914723148147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45984.914723148147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45984.914723148147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45984.914723148147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45984.914723148147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45984.914723148147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45984.914723148147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45984.914723148147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45984.914723148147</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45984.914723148147</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CAFE3ACA-4D9D-4E2A-B258-89B785DE269F}"/>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D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159.91488518518599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0.52730416666599922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45984.914723148147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45984.914723148147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45984.914723148147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45984.914723148147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45984.914723148147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45984.914723148147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45984.914723148147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45984.914723148147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45984.914723148147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45984.914723148147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45984.914723148147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45984.914723148147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45984.914723148147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45984.914723148147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45984.914723148147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45984.914723148147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45984.914723148147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45984.914723148147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45984.914723148147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45984.914723148147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45984.914723148147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45984.914723148147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45984.914723148147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45984.914723148147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45984.914723148147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45984.914723148147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45984.914723148147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45984.914723148147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45984.914723148147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45984.914723148147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45984.914723148147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45984.914723148147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45984.914723148147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45984.914723148147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45984.914723148147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45984.914723148147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45984.914723148147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45984.914723148147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45984.914723148147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45984.914723148147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45984.914723148147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45984.914723148147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45984.914723148147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45984.914723148147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45984.914723148147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45984.914723148147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45984.914723148147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45984.914723148147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45984.914723148147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45984.914723148147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45984.914723148147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45984.914723148147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45984.914723148147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45984.914723148147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45984.914723148147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45984.914723148147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45984.914723148147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45984.914723148147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45984.914723148147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45984.914723148147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45984.914723148147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45984.914723148147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45984.914723148147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45984.914723148147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45984.914723148147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45984.914723148147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45984.914723148147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45984.914723148147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45984.914723148147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45984.914723148147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45984.914723148147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45984.914723148147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45984.914723148147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45984.914723148147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45984.914723148147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45984.914723148147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45984.914723148147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45984.914723148147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45984.914723148147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45984.914723148147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45984.914723148147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45984.914723148147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45984.914723148147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45984.914723148147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45984.914723148147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45984.914723148147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45984.914723148147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45984.914723148147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45984.914723148147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45984.914723148147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45984.914723148147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45984.914723148147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45984.914723148147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45984.914723148147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45984.914723148147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45984.914723148147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45984.914723148147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45984.914723148147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45984.914723148147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45984.914723148147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45984.914723148147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45984.914723148147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45984.914723148147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45984.914723148147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45984.914723148147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45984.914723148147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45984.914723148147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45984.914723148147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45984.914723148147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45984.914723148147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45984.914723148147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45984.914723148147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45984.914723148147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45984.914723148147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45984.914723148147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45984.914723148147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45984.914723148147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45984.914723148147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45984.914723148147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45984.914723148147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45984.914723148147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45984.914723148147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45984.914723148147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45984.914723148147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45984.914723148147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45984.914723148147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45984.914723148147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45984.914723148147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45984.914723148147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45984.914723148147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45984.914723148147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45984.914723148147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45984.914723148147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45984.914723148147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45984.914723148147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45984.914723148147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45984.914723148147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45984.914723148147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45984.914723148147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45984.914723148147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45984.914723148147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45984.914723148147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45984.914723148147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45984.914723148147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45984.914723148147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45984.914723148147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45984.914723495371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45984.914723495371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45984.914723495371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45984.914723495371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45984.914723495371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45984.914723495371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45984.914723495371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45984.914723495371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45984.914723495371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45984.914723495371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45984.914723495371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45984.914723495371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45984.914723495371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45984.914723495371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45984.914723495371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45984.914723495371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45984.914723495371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45984.914723495371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45984.914723495371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45984.914723495371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45984.914723495371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45984.914723495371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45984.914723495371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45984.914723495371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45984.914723495371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45984.914723495371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45984.914723495371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45984.914723495371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45984.914723495371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45984.914723495371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45984.914723495371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45984.914723495371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45984.914723495371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45984.914723495371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45984.914723495371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45984.914723495371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45984.914723495371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45984.914723495371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45984.914723495371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45984.914723495371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45984.914723495371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45984.914723495371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45984.914723495371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45984.914723495371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45984.914723495371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45984.914723495371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45984.914723495371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45984.914723495371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45984.914723495371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45984.914723495371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45984.914723495371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45984.914723495371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45984.914723495371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45984.914723495371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45984.914723495371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45984.914723495371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45984.914723495371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45984.914723495371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45984.914723495371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45984.914723495371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45984.914723495371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45984.914723495371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45984.914723495371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45984.914723495371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45984.914723495371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45984.914723495371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45984.914723495371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45984.914723495371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45984.914723495371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45984.914723495371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45984.914723495371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45984.914723495371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45984.914723495371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45984.914723495371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45984.914723495371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45984.914723495371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45984.914723495371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45984.914723495371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45984.914723495371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45984.914723495371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45984.914723495371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45984.914723495371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45984.914723495371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45984.914723495371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45984.914723495371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45984.914723495371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45984.914723495371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45984.914723495371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45984.914723495371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45984.914723495371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45984.914723495371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45984.914723495371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45984.914723495371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45984.914723495371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45984.914723495371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45984.914723495371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45984.914723495371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45984.914723495371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45984.914723495371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45984.914723495371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45984.914723495371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45984.914723495371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45984.914723495371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45984.914723495371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45984.914723495371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45984.914723495371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45984.914723495371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45984.914723495371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45984.914723495371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45984.914723495371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45984.914723495371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45984.914723495371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45984.914723495371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45984.914723495371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45984.914723495371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45984.914723495371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45984.914723495371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45984.914723495371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45984.914723495371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45984.914723495371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45984.914723495371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45984.914723495371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45984.914723495371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45984.914723495371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45984.914723495371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45984.914723495371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45984.914723495371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45984.914723495371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45984.914723495371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45984.914723495371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45984.914723495371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45984.914723495371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45984.914723495371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45984.914723495371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45984.914723495371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45984.914723495371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45984.914723495371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45984.914723495371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45984.914723495371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45984.914723495371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45984.914723495371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45984.914723495371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45984.914723495371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45984.914723495371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45984.914723495371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45984.914723495371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45984.914723495371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45984.914723495371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45984.914723495371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45984.914723495371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45984.914723495371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45984.914723495371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45984.914723495371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45984.914723495371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45984.914723495371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45984.914723495371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45984.914723495371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45984.914723495371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45984.914723495371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45984.914723495371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45984.914723495371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45984.914723495371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45984.914723495371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45984.914723495371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45984.914723495371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45984.914723495371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45984.914723495371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45984.914723495371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45984.914723495371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45984.914723495371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45984.914723495371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45984.914723495371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45984.914723495371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45984.914723495371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45984.914723495371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45984.914723495371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45984.914723495371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45984.914723495371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45984.914723495371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45984.914723495371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45984.914723495371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45984.914723495371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45984.914723495371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45984.914723495371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45984.914723495371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45984.914723495371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45984.914723495371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45984.914723495371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45984.914723495371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45984.914723495371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45984.914723495371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45984.914723495371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45984.914723495371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45984.914723495371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45984.914723495371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45984.914723495371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45984.914723495371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45984.914723495371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45984.914723495371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45984.914723495371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45984.914723495371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45984.914723495371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45984.914723495371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45984.914723495371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45984.914723495371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45984.914723495371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45984.914723495371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45984.914723495371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45984.914723495371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45984.914723495371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45984.914723495371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45984.914723495371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45984.914723495371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45984.914723495371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45984.914723495371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45984.914723495371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45984.914723495371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45984.914723495371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45984.914723495371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45984.914723495371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45984.914723495371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45984.914723495371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45984.914723495371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45984.914723495371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45984.914723495371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45984.914723495371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45984.914723495371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45984.914723495371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45984.914723495371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45984.914723495371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45984.914723495371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45984.914723495371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45984.914723495371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45984.914723495371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45984.914723495371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45984.914723495371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45984.914723495371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45984.914723495371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45984.914723495371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45984.914723495371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45984.914723495371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45984.914723495371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45984.914723495371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45984.914723495371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45984.914723495371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45984.914723495371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45984.914723495371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45984.914723495371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45984.914723495371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45984.914723495371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45984.914723495371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45984.914723495371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45984.914723495371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45984.914723495371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45984.914723495371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45984.914723495371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45984.914723495371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45984.914723495371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45984.914723495371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45984.914723495371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45984.914723495371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45984.914723495371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45984.914723495371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45984.914723495371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45984.914723495371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45984.914723495371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45984.914723495371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45984.914723495371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45984.914723495371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45984.914723495371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45984.914723495371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45984.914723495371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45984.914723495371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45984.914723495371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45984.914723495371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45984.914723495371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45984.914723495371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45984.914723495371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45984.914723495371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45984.914723495371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45984.914723495371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45984.914723495371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45984.914723495371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45984.914723495371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45984.914723495371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45984.914723495371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45984.914723495371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45984.914723495371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45984.914723495371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45984.914723495371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45984.914723495371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45984.914723495371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45984.914723495371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45984.914723495371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45984.914723495371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45984.914723495371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45984.914723495371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45984.914723495371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45984.914723495371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45984.914723495371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45984.914723495371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45984.914723495371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45984.914723495371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45984.914723495371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45984.914723495371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45984.914723495371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45984.914723495371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45984.914723495371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45984.914723495371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45984.914723495371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45984.914723495371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45984.914723495371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45984.914723495371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45984.914723495371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45984.914723495371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45984.914723495371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45984.914723495371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45984.914723495371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45984.914723495371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45984.914723495371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45984.914723495371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45984.914723495371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45984.914723495371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45984.914723495371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45984.914723495371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45984.914723495371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45984.914723495371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45984.914723495371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45984.914723495371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45984.914723495371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45984.914723495371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45984.914723495371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45984.914723495371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45984.914723495371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45984.914723495371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45984.914723495371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45984.914723495371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45984.914723495371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45984.914723495371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45984.914723495371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45984.914723495371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45984.914723495371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45984.914723495371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45984.914723495371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45984.914723495371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45984.914723495371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45984.914723495371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45984.914723495371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45984.914723495371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45984.914723495371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45984.914723495371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45984.914723495371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45984.914723495371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45984.914723495371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45984.914723495371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45984.914723495371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45984.914723495371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45984.914723495371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45984.914723495371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45984.914723495371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45984.914723495371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45984.914723495371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45984.914723495371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45984.914723495371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45984.914723495371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45984.914723495371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45984.914723495371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45984.914723495371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45984.914723495371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45984.914723495371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45984.914723495371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45984.914723495371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45984.914723495371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45984.914723495371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45984.914723495371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45984.914723495371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45984.914723495371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45984.914723495371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45984.914723495371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45984.914723495371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45984.914723495371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45984.914723495371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45984.914723495371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45984.914723495371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45984.914723495371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45984.914723495371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45984.914723495371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45984.914723495371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45984.914723495371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45984.914723495371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45984.914723495371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45984.914723495371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45984.914723495371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45984.914723495371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45984.914723495371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45984.914723495371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45984.914723495371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45984.914723495371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45984.914723495371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45984.914723495371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45984.914723495371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45984.914723495371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45984.914723495371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45984.914723495371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45984.914723495371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45984.914723495371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45984.914723495371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45984.914723495371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45984.914723495371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45984.914723495371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45984.914723495371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45984.914723495371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45984.914723495371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45984.914723495371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45984.914723495371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45984.914723495371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45984.914723495371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45984.914723495371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45984.914723495371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45984.914723495371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45984.914723495371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45984.914723495371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45984.914723495371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45984.914723495371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45984.914723495371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45984.914723495371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45984.914723495371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45984.914723495371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45984.914723495371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45984.914723495371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45984.914723495371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45984.914723495371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45984.914723495371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45984.914723495371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45984.914723495371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45984.914723495371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45984.914723495371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45984.914723495371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45984.914723495371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45984.914723495371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45984.914723495371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45984.914723495371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45984.914723495371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45984.914723495371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45984.914723495371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45984.914723495371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45984.914723495371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45984.914723495371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45984.914723495371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45984.914723495371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45984.914723495371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45984.914723495371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45984.914723495371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45984.914723495371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45984.914723495371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45984.914723495371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45984.914723495371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45984.914723495371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45984.914723495371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45984.914723495371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45984.914723495371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45984.914723495371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45984.914723495371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45984.914723495371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45984.914723495371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45984.914723495371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45984.914723495371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45984.914723495371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45984.914723495371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45984.914723495371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45984.914723495371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45984.914723495371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45984.914723495371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45984.914723495371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45984.914723495371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45984.914723495371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45984.914723495371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45984.914723495371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45984.914723495371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45984.914723495371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45984.914723495371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45984.914723495371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45984.914723495371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45984.914723495371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45984.914723495371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45984.914723495371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45984.914723495371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45984.914723495371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45984.914723495371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45984.914723495371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45984.914723495371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45984.914723495371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45984.914723495371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45984.914723495371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45984.914723495371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45984.914723495371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45984.914723495371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45984.914723495371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45984.914723495371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45984.914723495371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45984.914723495371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45984.914723495371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45984.914723495371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45984.914723495371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45984.914723495371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45984.914723495371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45984.914723495371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45984.914723495371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45984.914723495371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45984.914723495371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45984.914723495371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45984.914723495371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45984.914723495371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45984.914723495371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45984.914723495371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45984.914723495371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45984.914723495371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45984.914723495371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45984.914723495371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45984.914723495371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45984.914723495371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45984.914723495371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45984.914723495371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45984.914723495371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45984.914723495371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45984.914723495371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45984.914723495371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45984.914723495371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45984.914723495371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45984.914723495371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45984.914723495371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45984.914723495371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45984.914723495371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45984.914723495371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45984.914723495371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45984.914723495371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45984.914723495371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45984.914723495371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45984.914723495371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45984.914723495371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45984.914723495371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45984.914723495371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45984.914723495371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45984.914723495371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45984.914723495371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45984.914723495371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45984.914723495371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45984.914723495371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45984.914723495371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45984.914723495371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45984.914723495371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45984.914723495371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45984.914723495371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45984.914723495371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45984.914723495371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45984.914723495371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45984.914723495371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45984.914723495371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45984.914723495371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45984.914723495371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45984.914723495371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45984.914723495371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45984.914723495371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45984.914723495371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45984.914723495371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45984.914723495371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45984.914723495371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45984.914723495371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45984.914723495371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45984.914723495371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45984.914723495371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45984.914723495371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45984.914723495371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45984.914723495371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45984.914723495371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45984.914723495371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45984.914723495371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45984.914723495371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45984.914723495371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45984.914723495371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45984.914723495371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45984.914723495371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45984.914723495371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45984.914723495371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45984.914723495371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45984.914723495371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45984.914723495371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45984.914723495371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45984.914723495371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45984.914723495371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45984.914723495371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45984.914723495371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45984.914723495371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45984.914723495371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45984.914723495371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45984.914723495371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45984.914723495371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45984.914723495371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45984.914723495371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45984.914723495371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45984.914723495371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45984.914723495371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45984.914723495371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45984.914723495371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45984.914723495371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45984.914723495371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45984.914723495371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45984.914723495371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45984.914723495371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45984.914723495371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45984.914723495371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45984.914723495371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45984.914723495371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45984.914723495371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45984.914723495371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45984.914723495371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45984.914723495371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45984.914723495371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45984.914723495371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45984.914723495371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45984.914723495371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45984.914723495371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45984.914723495371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45984.914723495371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45984.914723495371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45984.914723495371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45984.914723495371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45984.914723495371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45984.914723495371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45984.914723495371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45984.914723495371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45984.914723495371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45984.914723495371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45984.914723495371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45984.914723495371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45984.914723495371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45984.914723495371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45984.914723495371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45984.914723495371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45984.914723495371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45984.914723495371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45984.914723495371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45984.914723495371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45984.914723495371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45984.914723495371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45984.914723495371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45984.914723495371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45984.914723495371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45984.914723495371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45984.914723495371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45984.914723495371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45984.914723495371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45984.914723495371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45984.914723495371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45984.914723495371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45984.914723495371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45984.914723495371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45984.914723495371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45984.914723495371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45984.914723495371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45984.914723495371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45984.914723495371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45984.914723495371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45984.914723495371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45984.914723495371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45984.914723495371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45984.914723495371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45984.914723495371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45984.914723495371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45984.914723495371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45984.914723495371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45984.914723495371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45984.914723495371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45984.914723495371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45984.914723495371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45984.914723495371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45984.914723495371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45984.914723495371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45984.914723495371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45984.914723495371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45984.914723495371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45984.914723495371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45984.914723495371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45984.914723495371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45984.914723495371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45984.914723495371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45984.914723495371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45984.914723495371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45984.914723495371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45984.914723495371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45984.914723495371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45984.914723495371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45984.914723495371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45984.914723495371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45984.914723495371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45984.914723495371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45984.914723495371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45984.914723495371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45984.914723495371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45984.914723495371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45984.914723495371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45984.914723495371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45984.914723495371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45984.914723495371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45984.914723495371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45984.914723495371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45984.914723495371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45984.914723495371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45984.914723495371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45984.914723495371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45984.914723495371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45984.914723495371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45984.914723495371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45984.914723495371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45984.914723495371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45984.914723495371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45984.914723495371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45984.914723495371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45984.914723495371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45984.914723495371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45984.914723495371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45984.914723495371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45984.914723495371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45984.914723495371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45984.914723495371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45984.914723495371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45984.914723495371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45984.914723495371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45984.914723495371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45984.914723495371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45984.914723495371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45984.914723495371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45984.914723495371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45984.914723495371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45984.914723495371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45984.914723495371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45984.914723495371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45984.914723495371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45984.914723495371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45984.914723495371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45984.914723495371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45984.914723495371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45984.914723495371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45984.914723495371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45984.914723495371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45984.914723495371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45984.914723495371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45984.914723495371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45984.914723495371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45984.914723495371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45984.914723495371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45984.914723495371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45984.914723495371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45984.914723495371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45984.914723495371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45984.914723495371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45984.914723495371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45984.914723495371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45984.914723495371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45984.914723495371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45984.914723495371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45984.914723495371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45984.914723495371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45984.914723495371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45984.914723495371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45984.914723495371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45984.914723495371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45984.914723495371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45984.914723495371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45984.914723495371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45984.914723495371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45984.914723495371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45984.914723495371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45984.914723495371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45984.914723495371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45984.914723495371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45984.914723495371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45984.914723495371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45984.914723495371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45984.914723495371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45984.914723495371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45984.914723495371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45984.914723495371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45984.914723495371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45984.914723495371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45984.914723495371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45984.914723495371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45984.914723495371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45984.914723495371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45984.914723495371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45984.914723495371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45984.914723495371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45984.914723495371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45984.914723495371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45984.914723495371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45984.914723495371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45984.914723495371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45984.914723495371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45984.914723495371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45984.914723495371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45984.914723495371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45984.914723495371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45984.914723495371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45984.914723495371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45984.914723495371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45984.914723495371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45984.914723495371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45984.914723495371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45984.914723495371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45984.914723495371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45984.914723495371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45984.914723495371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45984.914723495371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45984.914723495371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45984.914723495371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45984.914723495371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45984.914723495371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45984.914723495371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45984.914723495371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45984.914723495371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45984.914723495371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45984.914723495371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45984.914723495371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45984.914723495371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45984.914723495371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45984.914723495371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45984.914723495371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45984.914723495371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45984.914723495371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45984.914723495371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45984.914723495371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45984.914723495371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45984.914723495371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45984.914723495371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45984.914723495371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45984.914723495371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45984.914723495371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45984.914723495371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45984.914723495371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45984.914723495371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45984.914723495371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45984.914723495371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45984.914723495371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45984.914723495371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45984.914723495371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45984.914723495371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45984.914723495371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45984.914723495371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45984.914723495371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45984.914723495371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45984.914723495371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45984.914723495371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45984.914723495371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45984.914723495371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45984.914723495371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45984.914723495371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45984.914723495371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45984.914723495371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45984.914723495371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45984.914723495371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45984.914723495371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45984.914723495371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45984.914723495371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45984.914723495371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45984.914723495371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45984.914723495371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45984.914723495371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45984.914723495371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45984.914723495371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45984.914723495371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45984.914723495371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45984.914723495371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45984.914723495371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45984.914723495371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45984.914723495371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45984.914723495371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45984.914723495371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45984.914723495371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45984.914723495371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45984.914723495371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45984.914723495371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45984.914723495371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45984.914723495371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45984.914723495371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45984.914723495371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45984.914723495371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45984.914723495371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45984.914723495371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45984.914723495371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45984.914723495371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45984.914723495371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45984.914723495371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45984.914723495371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45984.914723495371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45984.914723495371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45984.914723495371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45984.914723495371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45984.914723495371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45984.914723495371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45984.914723495371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45984.914723495371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45984.914723495371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45984.914723495371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45984.914723495371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45984.914723495371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45984.914723495371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45984.914723495371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45984.914723495371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45984.914723495371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45984.914723495371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45984.914723495371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45984.914723495371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45984.914723495371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45984.914723495371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45984.914723495371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45984.914723495371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45984.914723495371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45984.914723495371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45984.914723495371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45984.914723495371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45984.914723495371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45984.914723495371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45984.914723495371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45984.914723495371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45984.914723495371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45984.914723495371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45984.914723495371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45984.914723495371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45984.914723495371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45984.914723495371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45984.914723495371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45984.914723495371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45984.914723495371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45984.914723495371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45984.914723495371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45984.914723495371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45984.914723495371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45984.914723495371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45984.914723495371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45984.914723495371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45984.914723495371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45984.914723495371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45984.914723495371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45984.914723495371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45984.914723495371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45984.914723495371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45984.914723495371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45984.914723495371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45984.914723495371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45984.914723495371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45984.914723495371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45984.914723495371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45984.914723495371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45984.914723495371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45984.914723495371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45984.914723495371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45984.914723495371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45984.914723495371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45984.914723495371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45984.914723495371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281.43400555555127</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0.42160972222336568</v>
      </c>
      <c r="H3" s="95">
        <v>45983.94866898148</v>
      </c>
      <c r="I3" s="113" t="str">
        <f>IFERROR(VLOOKUP(D3,DB!A:F,6,0),"")</f>
        <v>Sceco</v>
      </c>
      <c r="J3" s="113" t="str">
        <f>IFERROR(VLOOKUP(D3,DB!A:G,7,0),"")</f>
        <v>In progress</v>
      </c>
      <c r="K3" s="97" t="s">
        <v>39110</v>
      </c>
      <c r="L3" s="91" t="str">
        <f>IFERROR(VLOOKUP(D3,DB!A:I,9,0),"")</f>
        <v>Latis</v>
      </c>
    </row>
    <row r="4" spans="1:16" s="98" customFormat="1" ht="15" customHeight="1">
      <c r="A4" s="113" t="s">
        <v>39111</v>
      </c>
      <c r="B4" s="113" t="str">
        <f>IFERROR(VLOOKUP(D4,DB!A:K,11,0),"")</f>
        <v>R4</v>
      </c>
      <c r="C4" s="93">
        <v>1</v>
      </c>
      <c r="D4" s="91" t="s">
        <v>29335</v>
      </c>
      <c r="E4" s="94" t="s">
        <v>39021</v>
      </c>
      <c r="F4" s="95">
        <v>45984.81517361111</v>
      </c>
      <c r="G4" s="96">
        <f ca="1">IFERROR(NOW()-F4,"")</f>
        <v>9.9549537037091795E-2</v>
      </c>
      <c r="H4" s="95">
        <v>45984.804062499999</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6</v>
      </c>
      <c r="D5" s="91" t="s">
        <v>31418</v>
      </c>
      <c r="E5" s="94" t="s">
        <v>39021</v>
      </c>
      <c r="F5" s="95">
        <v>45984.867928240739</v>
      </c>
      <c r="G5" s="96">
        <f t="shared" ref="G5:G39" ca="1" si="0">IFERROR(NOW()-F5,"")</f>
        <v>4.6794907408184372E-2</v>
      </c>
      <c r="H5" s="95">
        <v>45984.870798611111</v>
      </c>
      <c r="I5" s="113" t="str">
        <f>IFERROR(VLOOKUP(D5,DB!A:F,6,0),"")</f>
        <v>SCECO</v>
      </c>
      <c r="J5" s="113" t="str">
        <f>IFERROR(VLOOKUP(D5,DB!A:G,7,0),"")</f>
        <v>Good</v>
      </c>
      <c r="K5" s="97" t="s">
        <v>39114</v>
      </c>
      <c r="L5" s="91" t="str">
        <f>IFERROR(VLOOKUP(D5,DB!A:I,9,0),"")</f>
        <v>Latis</v>
      </c>
    </row>
    <row r="6" spans="1:16" ht="15" customHeight="1">
      <c r="A6" s="113"/>
      <c r="B6" s="113" t="str">
        <f>IFERROR(VLOOKUP(D6,DB!A:K,11,0),"")</f>
        <v/>
      </c>
      <c r="C6" s="93"/>
      <c r="D6" s="91"/>
      <c r="E6" s="94"/>
      <c r="F6" s="95"/>
      <c r="G6" s="96">
        <f t="shared" ca="1" si="0"/>
        <v>45984.914723148147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45984.914723148147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45984.914723148147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45984.914723148147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45984.914723148147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45984.914723148147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45984.914723148147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45984.914723148147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45984.914723148147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45984.914723148147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45984.914723148147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45984.914723148147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45984.914723148147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45984.914723148147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45984.914723148147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45984.914723148147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45984.914723148147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45984.914723148147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45984.914723148147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45984.914723148147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45984.914723148147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45984.914723148147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45984.914723148147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45984.914723148147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45984.914723148147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45984.914723148147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45984.914723148147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45984.914723148147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45984.914723148147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45984.914723148147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45984.914723148147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45984.914723148147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45984.914723148147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45984.914723148147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45984.914723148147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45984.914723148147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45984.914723148147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45984.914723148147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45984.914723148147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45984.914723148147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45984.914723148147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45984.914723148147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45984.914723148147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45984.914723148147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45984.914723148147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45984.914723148147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45984.914723148147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45984.914723148147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45984.914723148147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45984.914723148147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45984.914723148147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45984.914723148147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45984.914723148147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45984.914723148147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45984.914723148147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45984.914723148147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45984.914723148147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45984.914723148147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45984.914723148147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45984.914723148147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45984.914723148147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45984.914723148147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45984.914723148147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45984.914723148147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45984.914723148147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45984.914723148147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45984.914723148147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45984.914723148147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45984.914723148147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45984.914723148147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45984.914723148147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45984.914723148147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45984.914723148147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45984.914723148147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45984.914723148147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45984.914723148147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45984.914723148147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45984.914723148147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45984.914723148147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45984.914723148147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45984.914723148147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45984.914723148147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45984.914723148147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45984.914723148147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45984.914723148147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45984.914723148147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45984.914723148147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45984.914723148147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45984.914723148147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45984.914723148147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45984.914723148147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45984.914723148147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45984.914723148147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45984.914723148147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45984.914723148147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45984.914723148147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45984.914723148147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45984.914723148147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45984.914723148147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45984.914723148147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45984.914723148147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45984.914723148147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45984.914723148147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45984.914723148147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45984.914723148147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45984.914723148147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45984.914723148147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45984.914723148147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45984.914723148147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45984.914723148147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45984.914723148147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45984.914723148147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45984.914723148147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45984.914723148147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45984.914723148147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45984.914723148147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45984.914723148147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45984.914723148147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45984.914723148147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45984.914723148147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45984.914723148147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45984.914723148147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45984.914723148147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45984.914723148147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45984.914723148147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45984.914723148147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45984.914723148147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45984.914723148147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45984.914723148147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45984.914723148147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45984.914723148147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45984.914723148147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45984.914723148147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45984.914723148147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45984.914723148147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45984.914723148147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45984.914723148147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45984.914723148147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45984.914723148147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45984.914723148147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45984.914723148147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45984.914723148147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45984.914723148147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45984.914723148147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45984.914723148147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45984.914723148147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45984.914723148147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45984.914723148147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45984.914723148147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45984.914723148147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45984.914723148147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45984.914723148147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45984.914723148147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45984.914723148147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45984.914723148147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45984.914723148147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45984.914723148147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45984.914723148147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45984.914723148147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45984.914723148147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45984.914723148147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45984.914723148147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45984.914723148147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45984.914723148147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45984.914723148147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45984.914723148147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45984.914723148147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45984.914723148147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45984.914723148147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45984.914723148147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45984.914723148147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45984.914723148147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45984.914723148147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45984.914723148147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45984.914723148147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45984.914723148147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45984.914723148147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45984.914723148147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45984.914723148147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45984.914723148147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45984.914723148147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45984.914723148147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45984.914723148147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45984.914723148147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45984.914723148147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45984.914723148147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45984.914723148147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45984.914723148147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45984.914723148147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45984.914723148147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45984.914723148147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45984.914723148147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45984.914723148147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45984.914723148147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45984.914723148147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45984.914723148147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45984.914723148147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45984.914723148147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45984.914723148147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45984.914723148147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45984.914723148147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45984.914723148147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45984.914723148147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45984.914723148147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45984.914723148147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45984.914723148147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45984.914723148147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45984.914723148147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45984.914723148147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45984.914723148147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45984.914723148147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45984.914723148147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45984.914723148147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45984.914723148147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45984.914723148147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45984.914723148147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45984.914723148147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45984.914723148147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45984.914723148147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45984.914723148147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45984.914723148147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45984.914723148147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45984.914723148147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45984.914723148147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45984.914723148147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45984.914723148147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45984.914723148147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45984.914723148147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45984.914723148147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45984.914723148147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45984.914723148147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45984.914723148147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45984.914723148147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45984.914723148147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45984.914723148147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45984.914723148147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45984.914723148147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45984.914723148147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45984.914723148147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45984.914723148147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45984.914723148147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45984.914723148147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45984.914723148147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45984.914723148147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45984.914723148147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45984.914723148147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45984.914723148147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45984.914723148147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45984.914723148147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45984.914723148147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45984.914723148147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45984.914723148147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45984.914723148147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45984.914723148147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45984.914723148147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45984.914723148147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45984.914723148147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45984.914723148147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45984.914723148147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45984.914723148147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45984.914723148147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45984.914723148147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45984.914723148147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45984.914723148147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45984.914723148147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45984.914723148147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45984.914723148147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45984.914723148147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45984.914723148147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45984.914723148147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45984.914723148147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45984.914723148147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45984.914723148147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45984.914723148147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45984.914723148147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45984.914723148147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45984.914723148147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45984.914723148147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45984.914723148147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45984.914723148147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45984.914723148147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45984.914723148147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45984.914723148147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45984.914723148147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45984.914723148147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45984.914723148147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45984.914723148147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45984.914723148147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45984.914723148147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45984.914723148147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45984.914723148147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45984.914723148147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45984.914723148147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45984.914723148147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45984.914723148147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45984.914723148147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45984.914723148147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45984.914723148147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45984.914723148147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45984.914723148147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45984.914723148147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45984.914723148147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45984.914723148147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45984.914723148147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45984.914723148147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45984.914723148147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45984.914723148147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45984.914723148147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45984.914723148147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45984.914723148147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45984.914723148147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45984.914723148147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45984.914723148147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45984.914723148147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45984.914723148147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45984.914723148147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45984.914723148147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45984.914723148147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45984.914723148147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45984.914723148147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45984.914723148147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45984.914723148147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45984.914723148147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45984.914723148147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45984.914723148147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45984.914723148147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45984.914723148147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45984.914723148147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45984.914723148147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45984.914723148147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45984.914723148147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45984.914723148147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45984.914723148147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45984.914723148147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45984.914723148147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45984.914723148147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45984.914723148147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45984.914723148147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45984.914723148147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45984.914723148147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45984.914723148147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45984.914723148147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45984.914723148147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45984.914723148147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45984.914723148147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45984.914723148147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45984.914723148147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45984.914723148147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45984.914723148147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45984.914723148147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45984.914723148147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45984.914723148147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45984.914723148147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45984.914723148147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45984.914723148147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45984.914723148147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45984.914723148147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45984.914723148147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45984.914723148147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45984.914723148147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45984.914723148147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45984.914723148147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45984.914723148147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45984.914723148147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45984.914723148147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45984.914723148147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45984.914723148147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45984.914723148147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45984.914723148147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45984.914723148147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45984.914723148147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45984.914723148147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45984.914723148147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45984.914723148147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45984.914723148147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45984.914723148147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45984.914723148147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45984.914723148147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45984.914723148147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45984.914723148147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45984.914723148147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45984.914723148147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45984.914723148147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45984.914723148147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45984.914723148147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45984.914723148147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45984.914723148147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45984.914723148147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45984.914723148147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45984.914723148147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45984.914723148147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45984.914723148147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45984.914723148147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45984.914723148147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45984.914723148147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45984.914723148147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45984.914723148147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45984.914723148147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45984.914723148147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45984.914723148147</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K9" sqref="K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93.082662962959148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58.725845833330823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36.253612037035055</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3.5414245370338904</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45984.914723148147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45984.914723148147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45984.914723148147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45984.914723148147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45984.914723148147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45984.914723148147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45984.914723148147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45984.914723148147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45984.914723148147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45984.914723148147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45984.914723148147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45984.914723148147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45984.914723148147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45984.914723148147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45984.914723148147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45984.914723148147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45984.914723148147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45984.914723148147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45984.914723148147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45984.914723148147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45984.914723148147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45984.914723148147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45984.914723148147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45984.914723148147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45984.914723148147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45984.914723148147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45984.914723148147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45984.914723148147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45984.914723148147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45984.914723148147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45984.914723148147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45984.914723148147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45984.914723148147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45984.914723148147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45984.914723148147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45984.914723148147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45984.914723148147</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45984.914723148147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45984.914723148147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45984.914723148147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45984.914723148147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45984.914723148147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45984.914723148147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45984.914723148147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45984.914723148147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45984.914723148147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45984.914723148147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45984.914723148147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45984.914723148147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45984.914723148147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45984.914723148147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45984.914723148147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45984.914723148147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45984.914723148147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45984.914723148147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45984.914723148147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45984.914723148147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45984.914723148147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45984.914723148147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45984.914723148147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45984.914723148147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45984.914723148147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45984.914723148147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45984.914723148147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45984.914723148147</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45984.914723148147</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45984.914723148147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45984.914723148147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45984.914723148147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45984.914723148147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45984.914723148147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45984.914723148147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45984.914723148147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45984.914723148147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45984.914723148147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45984.914723148147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45984.914723148147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45984.914723148147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45984.914723148147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45984.914723148147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45984.914723148147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45984.914723148147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45984.914723148147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45984.914723148147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45984.914723148147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45984.914723148147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45984.914723148147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45984.914723148147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45984.914723148147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45984.914723148147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45984.914723148147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45984.914723148147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45984.914723148147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45984.914723148147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45984.914723148147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45984.914723148147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45984.914723148147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45984.914723148147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45984.914723148147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45984.914723148147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45984.914723148147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45984.914723148147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45984.914723148147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45984.914723148147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45984.914723148147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45984.914723148147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45984.914723148147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45984.914723148147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45984.914723148147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2025-11-23T18:59:12Z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