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30" documentId="120_S{2AC9BD13-BADA-5192-A53E-5A8FF88502F6}" xr6:coauthVersionLast="47" xr6:coauthVersionMax="47" xr10:uidLastSave="{9EF722CD-FDDD-48DD-9C70-2BB2DD9FCD9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<sst xmlns="http://schemas.openxmlformats.org/spreadsheetml/2006/main" count="181582" uniqueCount="39204">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</sst>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333.19657708333398</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45996.14500300926</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45996.14500300926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45996.14500300926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45996.14500300926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45996.14500300926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45996.14500300926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45996.14500300926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45996.14500300926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45996.14500300926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45996.14500300926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45996.14500300926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45996.14500300926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45996.14500300926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45996.14500300926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45996.14500300926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45996.14500300926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45996.14500300926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45996.14500300926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45996.14500300926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45996.14500300926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45996.14500300926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45996.14500300926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45996.14500300926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45996.14500300926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45996.14500300926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45996.14500300926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45996.14500300926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45996.14500300926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45996.14500300926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45996.14500300926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45996.14500300926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45996.14500300926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45996.14500300926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45996.14500300926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45996.14500300926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45996.14500300926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45996.14500300926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45996.14500300926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45996.14500300926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45996.14500300926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45996.14500300926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45996.14500300926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45996.14500300926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45996.14500300926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45996.14500300926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45996.14500300926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45996.14500300926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45996.14500300926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45996.14500300926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45996.14500300926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45996.14500300926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45996.14500300926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45996.14500300926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45996.14500300926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45996.14500300926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45996.14500300926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45996.14500300926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45996.14500300926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45996.14500300926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45996.14500300926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45996.14500300926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45996.14500300926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45996.14500300926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45996.14500300926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45996.14500300926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45996.14500300926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45996.14500300926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45996.14500300926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45996.14500300926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45996.14500300926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45996.14500300926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45996.14500300926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45996.14500300926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45996.14500300926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45996.14500300926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45996.14500300926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45996.14500300926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45996.14500300926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45996.14500300926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45996.14500300926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45996.14500300926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45996.14500300926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45996.14500300926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45996.14500300926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45996.14500300926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45996.14500300926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45996.14500300926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45996.14500300926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45996.14500300926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45996.14500300926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45996.14500300926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45996.14500300926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45996.14500300926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45996.14500300926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45996.14500300926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45996.14500300926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45996.14500300926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45996.14500300926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45996.14500300926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45996.14500300926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45996.14500300926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45996.14500300926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45996.14500300926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45996.14500300926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45996.14500300926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45996.14500300926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45996.14500300926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45996.14500300926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45996.14500300926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45996.14500300926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45996.14500300926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45996.14500300926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45996.14500300926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45996.14500300926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45996.14500300926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45996.14500300926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45996.14500300926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45996.14500300926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45996.14500300926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45996.14500300926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45996.14500300926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45996.14500300926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45996.14500300926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45996.14500300926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45996.14500300926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45996.14500300926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45996.14500300926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45996.14500300926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45996.14500300926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45996.14500300926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45996.14500300926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45996.14500300926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45996.14500300926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45996.14500300926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45996.14500300926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45996.14500300926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45996.14500300926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45996.14500300926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45996.14500300926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45996.14500300926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45996.14500300926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45996.14500300926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45996.14500300926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45996.14500300926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45996.14500300926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45996.14500300926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45996.14500300926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45996.14500300926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45996.14500300926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45996.14500300926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45996.14500300926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45996.14500300926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45996.14500300926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45996.14500300926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45996.14500300926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45996.14500300926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45996.14500300926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45996.14500300926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45996.14500300926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45996.14500300926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45996.14500300926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45996.14500300926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45996.14500300926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45996.14500300926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45996.14500300926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45996.14500300926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45996.14500300926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45996.14500300926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45996.14500300926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45996.14500300926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45996.14500300926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45996.14500300926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45996.14500300926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45996.14500300926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45996.14500300926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45996.14500300926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45996.14500300926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45996.14500300926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45996.14500300926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45996.14500300926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45996.14500300926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45996.14500300926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45996.14500300926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45996.14500300926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45996.14500300926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45996.14500300926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45996.14500300926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45996.14500300926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45996.14500300926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45996.14500300926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45996.14500300926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45996.14500300926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45996.14500300926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45996.14500300926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45996.14500300926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45996.14500300926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171.14516504629864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11.757584027778648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45996.14500300926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45996.14500300926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45996.14500300926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45996.14500300926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45996.14500300926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45996.14500300926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45996.14500300926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45996.14500300926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45996.14500300926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45996.14500300926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R3</v>
      </c>
      <c r="C2" s="18"/>
      <c r="D2" s="18" t="s">
        <v>4182</v>
      </c>
      <c r="E2" s="18"/>
      <c r="F2" s="20"/>
      <c r="G2" s="21">
        <f t="shared" ref="G2:G13" ca="1" si="0">IFERROR(NOW()-F2,"-")</f>
        <v>45996.14500300926</v>
      </c>
      <c r="H2" s="22"/>
      <c r="I2" s="19" t="str">
        <f>IFERROR(VLOOKUP(D2,DB!A:F,6,0),"")</f>
        <v>Generator-SG</v>
      </c>
      <c r="J2" s="18" t="str">
        <f>IFERROR(VLOOKUP(D2,DB!A:G,7,0),"")</f>
        <v>Good</v>
      </c>
      <c r="K2" s="42"/>
      <c r="L2" s="23" t="str">
        <f>IFERROR(VLOOKUP(D2,DB!A:I,9,0),"")</f>
        <v>Zain</v>
      </c>
    </row>
    <row r="3" spans="1:13" ht="15" customHeight="1">
      <c r="A3" s="19"/>
      <c r="B3" s="58" t="str">
        <f>IFERROR(VLOOKUP(D3,DB!A:K,11,0),"")</f>
        <v/>
      </c>
      <c r="C3" s="18"/>
      <c r="D3" s="58"/>
      <c r="E3" s="18"/>
      <c r="F3" s="20"/>
      <c r="G3" s="21">
        <f t="shared" ca="1" si="0"/>
        <v>45996.14500300926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45996.14500300926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45996.14500300926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45996.14500300926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45996.14500300926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45996.14500300926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45996.14500300926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45996.14500300926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45996.14500300926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45996.14500300926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45996.14500300926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45996.14500300926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45996.14500300926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45996.14500300926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45996.14500300926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45996.14500300926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45996.14500300926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45996.14500300926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45996.14500300926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45996.14500300926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45996.14500300926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45996.14500300926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45996.14500300926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45996.14500300926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45996.14500300926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45996.14500300926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45996.14500300926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45996.14500300926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45996.14500300926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45996.14500300926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45996.14500300926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45996.14500300926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45996.14500300926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45996.14500300926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45996.14500300926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45996.14500300926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45996.14500300926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45996.14500300926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45996.14500300926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45996.14500300926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45996.14500300926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45996.14500300926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45996.14500300926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45996.14500300926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45996.14500300926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45996.14500300926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45996.14500300926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45996.14500300926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45996.14500300926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45996.14500300926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45996.14500300926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45996.14500300926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45996.14500300926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45996.14500300926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45996.14500300926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45996.14500300926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45996.14500300926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45996.14500300926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45996.14500300926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45996.14500300926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45996.14500300926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45996.14500300926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45996.14500300926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45996.14500300926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45996.14500300926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45996.14500300926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45996.14500300926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45996.14500300926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45996.14500300926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45996.14500300926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45996.14500300926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45996.14500300926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45996.14500300926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45996.14500300926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45996.14500300926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45996.14500300926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45996.14500300926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45996.14500300926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45996.14500300926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45996.14500300926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45996.14500300926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45996.14500300926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45996.14500300926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45996.14500300926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45996.14500300926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45996.14500300926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45996.14500300926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45996.14500300926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45996.14500300926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45996.14500300926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45996.14500300926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45996.14500300926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45996.14500300926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45996.14500300926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45996.14500300926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45996.14500300926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45996.14500300926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45996.14500300926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45996.14500300926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45996.14500300926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45996.14500300926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45996.14500300926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45996.14500300926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45996.14500300926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45996.14500300926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45996.14500300926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45996.14500300926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45996.14500300926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45996.14500300926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45996.14500300926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45996.14500300926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45996.14500300926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45996.14500300926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45996.14500300926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45996.14500300926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45996.14500300926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45996.14500300926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45996.14500300926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45996.14500300926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45996.14500300926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45996.14500300926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45996.14500300926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45996.14500300926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45996.14500300926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45996.14500300926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45996.14500300926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45996.14500300926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45996.14500300926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45996.14500300926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45996.14500300926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45996.14500300926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45996.14500300926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45996.14500300926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45996.14500300926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45996.14500300926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45996.14500300926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45996.14500300926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45996.14500300926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45996.14500300926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45996.14500300926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45996.14500300926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45996.14500300926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45996.14500300926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45996.14500300926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45996.14500300926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45996.14500300926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45996.14500300926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45996.14500300926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45996.14500300926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45996.14500300926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45996.14500300926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45996.14500300926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45996.14500300926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45996.14500300926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45996.14500300926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45996.14500300926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45996.14500300926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45996.14500300926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45996.14500300926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45996.14500300926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45996.14500300926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45996.14500300926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45996.14500300926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45996.14500300926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45996.14500300926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45996.14500300926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45996.14500300926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45996.14500300926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45996.14500300926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45996.14500300926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45996.14500300926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45996.14500300926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45996.14500300926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45996.14500300926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45996.14500300926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45996.14500300926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45996.14500300926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45996.14500300926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45996.14500300926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45996.14500300926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45996.14500300926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45996.14500300926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45996.14500300926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45996.14500300926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45996.14500300926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45996.14500300926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45996.14500300926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45996.14500300926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45996.14500300926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45996.14500300926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45996.14500300926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45996.14500300926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45996.14500300926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45996.14500300926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45996.14500300926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45996.14500300926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45996.14500300926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45996.14500300926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45996.14500300926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45996.14500300926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45996.14500300926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45996.14500300926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45996.14500300926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45996.14500300926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45996.14500300926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45996.14500300926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45996.14500300926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45996.14500300926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45996.14500300926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45996.14500300926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45996.14500300926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45996.14500300926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45996.14500300926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45996.14500300926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45996.14500300926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45996.14500300926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45996.14500300926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45996.14500300926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45996.14500300926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45996.14500300926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45996.14500300926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45996.14500300926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45996.14500300926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45996.14500300926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45996.14500300926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45996.14500300926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45996.14500300926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45996.14500300926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45996.14500300926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45996.14500300926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45996.14500300926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45996.14500300926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45996.14500300926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45996.14500300926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45996.14500300926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45996.14500300926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45996.14500300926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45996.14500300926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45996.14500300926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45996.14500300926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45996.14500300926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45996.14500300926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45996.14500300926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45996.14500300926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45996.14500300926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45996.14500300926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45996.14500300926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45996.14500300926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45996.14500300926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45996.14500300926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45996.14500300926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45996.14500300926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45996.14500300926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45996.14500300926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45996.14500300926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45996.14500300926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45996.14500300926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45996.14500300926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45996.14500300926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45996.14500300926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45996.14500300926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45996.14500300926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45996.14500300926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45996.14500300926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45996.14500300926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45996.14500300926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45996.14500300926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45996.14500300926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45996.14500300926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45996.14500300926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45996.14500300926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45996.14500300926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45996.14500300926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45996.14500300926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45996.14500300926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45996.14500300926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45996.14500300926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45996.14500300926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45996.14500300926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45996.14500300926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45996.14500300926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45996.14500300926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45996.14500300926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45996.14500300926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45996.14500300926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45996.14500300926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45996.14500300926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45996.14500300926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45996.14500300926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45996.14500300926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45996.14500300926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45996.14500300926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45996.14500300926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45996.14500300926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45996.14500300926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45996.14500300926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45996.14500300926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45996.14500300926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45996.14500300926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45996.14500300926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45996.14500300926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45996.14500300926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45996.14500300926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45996.14500300926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45996.14500300926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45996.14500300926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45996.14500300926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45996.14500300926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45996.14500300926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45996.14500300926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45996.14500300926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45996.14500300926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45996.14500300926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45996.14500300926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45996.14500300926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45996.14500300926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45996.14500300926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45996.14500300926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45996.14500300926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45996.14500300926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45996.14500300926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45996.14500300926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45996.14500300926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45996.14500300926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45996.14500300926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45996.14500300926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45996.14500300926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45996.14500300926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45996.14500300926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45996.14500300926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45996.14500300926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45996.14500300926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45996.14500300926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45996.14500300926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45996.14500300926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45996.14500300926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45996.14500300926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45996.14500300926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45996.14500300926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45996.14500300926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45996.14500300926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45996.14500300926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45996.14500300926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45996.14500300926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45996.14500300926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45996.14500300926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45996.14500300926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45996.14500300926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45996.14500300926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45996.14500300926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45996.14500300926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45996.14500300926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45996.14500300926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45996.14500300926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45996.14500300926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45996.14500300926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45996.14500300926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45996.14500300926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45996.14500300926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45996.14500300926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45996.14500300926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45996.14500300926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45996.14500300926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45996.14500300926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45996.14500300926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45996.14500300926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45996.14500300926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45996.14500300926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45996.14500300926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45996.14500300926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45996.14500300926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45996.14500300926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45996.14500300926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45996.14500300926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45996.14500300926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45996.14500300926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45996.14500300926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45996.14500300926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45996.14500300926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45996.14500300926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45996.14500300926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45996.14500300926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45996.14500300926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45996.14500300926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45996.14500300926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45996.14500300926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45996.14500300926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45996.14500300926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45996.14500300926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45996.14500300926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45996.14500300926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45996.14500300926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45996.14500300926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45996.14500300926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45996.14500300926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45996.14500300926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45996.14500300926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45996.14500300926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45996.14500300926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45996.14500300926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45996.14500300926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45996.14500300926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45996.14500300926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45996.14500300926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45996.14500300926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45996.14500300926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45996.14500300926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45996.14500300926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45996.14500300926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45996.14500300926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45996.14500300926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45996.14500300926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45996.14500300926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45996.14500300926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45996.14500300926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45996.14500300926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45996.14500300926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45996.14500300926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45996.14500300926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45996.14500300926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45996.14500300926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45996.14500300926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45996.14500300926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45996.14500300926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45996.14500300926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45996.14500300926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45996.14500300926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45996.14500300926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45996.14500300926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45996.14500300926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45996.14500300926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45996.14500300926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45996.14500300926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45996.14500300926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45996.14500300926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45996.14500300926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45996.14500300926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45996.14500300926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45996.14500300926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45996.14500300926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45996.14500300926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45996.14500300926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45996.14500300926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45996.14500300926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45996.14500300926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45996.14500300926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45996.14500300926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45996.14500300926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45996.14500300926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45996.14500300926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45996.14500300926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45996.14500300926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45996.14500300926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45996.14500300926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45996.14500300926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45996.14500300926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45996.14500300926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45996.14500300926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45996.14500300926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45996.14500300926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45996.14500300926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45996.14500300926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45996.14500300926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45996.14500300926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45996.14500300926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45996.14500300926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45996.14500300926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45996.14500300926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45996.14500300926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45996.14500300926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45996.14500300926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45996.14500300926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45996.14500300926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45996.14500300926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45996.14500300926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45996.14500300926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45996.14500300926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45996.14500300926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45996.14500300926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45996.14500300926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45996.14500300926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45996.14500300926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45996.14500300926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45996.14500300926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45996.14500300926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45996.14500300926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45996.14500300926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45996.14500300926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45996.14500300926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45996.14500300926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45996.14500300926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45996.14500300926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45996.14500300926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45996.14500300926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45996.14500300926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45996.14500300926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45996.14500300926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45996.14500300926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45996.14500300926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45996.14500300926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45996.14500300926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45996.14500300926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45996.14500300926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45996.14500300926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45996.14500300926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45996.14500300926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45996.14500300926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45996.14500300926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45996.14500300926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45996.14500300926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45996.14500300926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45996.14500300926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45996.14500300926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45996.14500300926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45996.14500300926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45996.14500300926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45996.14500300926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45996.14500300926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45996.14500300926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45996.14500300926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45996.14500300926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45996.14500300926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45996.14500300926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45996.14500300926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45996.14500300926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45996.14500300926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45996.14500300926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45996.14500300926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45996.14500300926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45996.14500300926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45996.14500300926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45996.14500300926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45996.14500300926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45996.14500300926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45996.14500300926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45996.14500300926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45996.14500300926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45996.14500300926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45996.14500300926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45996.14500300926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45996.14500300926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45996.14500300926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45996.14500300926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45996.14500300926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45996.14500300926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45996.14500300926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45996.14500300926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45996.14500300926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45996.14500300926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45996.14500300926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45996.14500300926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45996.14500300926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45996.14500300926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45996.14500300926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45996.14500300926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45996.14500300926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45996.14500300926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45996.14500300926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45996.14500300926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45996.14500300926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45996.14500300926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45996.14500300926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45996.14500300926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45996.14500300926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45996.14500300926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45996.14500300926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45996.14500300926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45996.14500300926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45996.14500300926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45996.14500300926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45996.14500300926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45996.14500300926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45996.14500300926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45996.14500300926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45996.14500300926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45996.14500300926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45996.14500300926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45996.14500300926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45996.14500300926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45996.14500300926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45996.14500300926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45996.14500300926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45996.14500300926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45996.14500300926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45996.14500300926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45996.14500300926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45996.14500300926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45996.14500300926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45996.14500300926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45996.14500300926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45996.14500300926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45996.14500300926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45996.14500300926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45996.14500300926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45996.14500300926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45996.14500300926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45996.14500300926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45996.14500300926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45996.14500300926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45996.14500300926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45996.14500300926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45996.14500300926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45996.14500300926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45996.14500300926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45996.14500300926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45996.14500300926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45996.14500300926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45996.14500300926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45996.14500300926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45996.14500300926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45996.14500300926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45996.14500300926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45996.14500300926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45996.14500300926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45996.14500300926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45996.14500300926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45996.14500300926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45996.14500300926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45996.14500300926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45996.14500300926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45996.14500300926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45996.14500300926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45996.14500300926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45996.14500300926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45996.14500300926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45996.14500300926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45996.14500300926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45996.14500300926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45996.14500300926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45996.14500300926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45996.14500300926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45996.14500300926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45996.14500300926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45996.14500300926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45996.14500300926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45996.14500300926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45996.14500300926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45996.14500300926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45996.14500300926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45996.14500300926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45996.14500300926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45996.14500300926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45996.14500300926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45996.14500300926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45996.14500300926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45996.14500300926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45996.14500300926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45996.14500300926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45996.14500300926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45996.14500300926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45996.14500300926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45996.14500300926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45996.14500300926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45996.14500300926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45996.14500300926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45996.14500300926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45996.14500300926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45996.14500300926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45996.14500300926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45996.14500300926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45996.14500300926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45996.14500300926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45996.14500300926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45996.14500300926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45996.14500300926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45996.14500300926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45996.14500300926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45996.14500300926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45996.14500300926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45996.14500300926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45996.14500300926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45996.14500300926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45996.14500300926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45996.14500300926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45996.14500300926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45996.14500300926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45996.14500300926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45996.14500300926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45996.14500300926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45996.14500300926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45996.14500300926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45996.14500300926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45996.14500300926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45996.14500300926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45996.14500300926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45996.14500300926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45996.14500300926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45996.14500300926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45996.14500300926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45996.14500300926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45996.14500300926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45996.14500300926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45996.14500300926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45996.14500300926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45996.14500300926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45996.14500300926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45996.14500300926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45996.14500300926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45996.14500300926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45996.14500300926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45996.14500300926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45996.14500300926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45996.14500300926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45996.14500300926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45996.14500300926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45996.14500300926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45996.14500300926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45996.14500300926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45996.14500300926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45996.14500300926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45996.14500300926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45996.14500300926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45996.14500300926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45996.14500300926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45996.14500300926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45996.14500300926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45996.14500300926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45996.14500300926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45996.14500300926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45996.14500300926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45996.14500300926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45996.14500300926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45996.14500300926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45996.14500300926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45996.14500300926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45996.14500300926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45996.14500300926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45996.14500300926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45996.14500300926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45996.14500300926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45996.14500300926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45996.14500300926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45996.14500300926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45996.14500300926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45996.14500300926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45996.14500300926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45996.14500300926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45996.14500300926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45996.14500300926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45996.14500300926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45996.14500300926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45996.14500300926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45996.14500300926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45996.14500300926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45996.14500300926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45996.14500300926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45996.14500300926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45996.14500300926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45996.14500300926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45996.14500300926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45996.14500300926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45996.14500300926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45996.14500300926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45996.14500300926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45996.14500300926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45996.14500300926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45996.14500300926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45996.14500300926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45996.14500300926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45996.14500300926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45996.14500300926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45996.14500300926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45996.14500300926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45996.14500300926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45996.14500300926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45996.14500300926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45996.14500300926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45996.14500300926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45996.14500300926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45996.14500300926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45996.14500300926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45996.14500300926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45996.14500300926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45996.14500300926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45996.14500300926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45996.14500300926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45996.14500300926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45996.14500300926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45996.14500300926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45996.14500300926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45996.14500300926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45996.14500300926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45996.14500300926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45996.14500300926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45996.14500300926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45996.14500300926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45996.14500300926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45996.14500300926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45996.14500300926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45996.14500300926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45996.14500300926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45996.14500300926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45996.14500300926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45996.14500300926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45996.14500300926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45996.14500300926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45996.14500300926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45996.14500300926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45996.14500300926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45996.14500300926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45996.14500300926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45996.14500300926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45996.14500300926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45996.14500300926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45996.14500300926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45996.14500300926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45996.14500300926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45996.14500300926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45996.14500300926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45996.14500300926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45996.14500300926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45996.14500300926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45996.14500300926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45996.14500300926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45996.14500300926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45996.14500300926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45996.14500300926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45996.14500300926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45996.14500300926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45996.14500300926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45996.14500300926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45996.14500300926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45996.14500300926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45996.14500300926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45996.14500300926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45996.14500300926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45996.14500300926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45996.14500300926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45996.14500300926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45996.14500300926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45996.14500300926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45996.14500300926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45996.14500300926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45996.14500300926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45996.14500300926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45996.14500300926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45996.14500300926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45996.14500300926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45996.14500300926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45996.14500300926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45996.14500300926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45996.14500300926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45996.14500300926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45996.14500300926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45996.14500300926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45996.14500300926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45996.14500300926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45996.14500300926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45996.14500300926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45996.14500300926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45996.14500300926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45996.14500300926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45996.14500300926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45996.14500300926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45996.14500300926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45996.14500300926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45996.14500300926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45996.14500300926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45996.14500300926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45996.14500300926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45996.14500300926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45996.14500300926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45996.14500300926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45996.14500300926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45996.14500300926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45996.14500300926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45996.14500300926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45996.14500300926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45996.14500300926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45996.14500300926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45996.14500300926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45996.14500300926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45996.14500300926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45996.14500300926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45996.14500300926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45996.14500300926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45996.14500300926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45996.14500300926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45996.14500300926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45996.14500300926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45996.14500300926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45996.14500300926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45996.14500300926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45996.14500300926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45996.14500300926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45996.14500300926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45996.14500300926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45996.14500300926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45996.14500300926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45996.14500300926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45996.14500300926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45996.14500300926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45996.14500300926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45996.14500300926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45996.14500300926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45996.14500300926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45996.14500300926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45996.14500300926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45996.14500300926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45996.14500300926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45996.14500300926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45996.14500300926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45996.14500300926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45996.14500300926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45996.14500300926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45996.14500300926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45996.14500300926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45996.14500300926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45996.14500300926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45996.14500300926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45996.14500300926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45996.14500300926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45996.14500300926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45996.14500300926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45996.14500300926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45996.14500300926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45996.14500300926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45996.14500300926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45996.14500300926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45996.14500300926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45996.14500300926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45996.14500300926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292.66428541666392</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45996.14500300926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45996.14500300926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45996.14500300926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45996.14500300926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45996.14500300926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45996.14500300926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45996.14500300926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45996.14500300926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45996.14500300926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45996.14500300926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45996.14500300926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45996.14500300926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45996.14500300926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45996.14500300926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45996.14500300926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45996.14500300926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45996.14500300926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45996.14500300926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45996.14500300926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45996.14500300926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45996.14500300926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45996.14500300926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45996.14500300926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45996.14500300926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45996.14500300926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45996.14500300926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45996.14500300926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45996.14500300926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45996.14500300926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45996.14500300926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45996.14500300926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45996.14500300926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45996.14500300926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45996.14500300926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45996.14500300926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45996.14500300926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45996.14500300926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45996.14500300926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45996.14500300926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45996.14500300926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45996.14500300926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45996.14500300926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45996.14500300926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45996.14500300926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45996.14500300926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45996.14500300926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45996.14500300926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45996.14500300926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45996.14500300926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45996.14500300926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45996.14500300926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45996.14500300926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45996.14500300926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45996.14500300926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45996.14500300926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45996.14500300926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45996.14500300926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45996.14500300926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45996.14500300926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45996.14500300926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45996.14500300926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45996.14500300926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45996.14500300926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45996.14500300926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45996.14500300926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45996.14500300926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45996.14500300926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45996.14500300926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45996.14500300926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45996.14500300926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45996.14500300926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45996.14500300926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45996.14500300926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45996.14500300926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45996.14500300926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45996.14500300926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45996.14500300926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45996.14500300926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45996.14500300926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45996.14500300926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45996.14500300926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45996.14500300926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45996.14500300926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45996.14500300926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45996.14500300926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45996.14500300926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45996.14500300926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45996.14500300926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45996.14500300926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45996.14500300926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45996.14500300926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45996.14500300926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45996.14500300926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45996.14500300926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45996.14500300926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45996.14500300926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45996.14500300926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45996.14500300926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45996.14500300926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45996.14500300926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45996.14500300926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45996.14500300926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45996.14500300926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45996.14500300926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45996.14500300926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45996.14500300926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45996.14500300926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45996.14500300926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45996.14500300926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45996.14500300926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45996.14500300926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45996.14500300926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45996.14500300926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45996.14500300926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45996.14500300926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45996.14500300926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45996.14500300926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45996.14500300926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45996.14500300926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45996.14500300926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45996.14500300926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45996.14500300926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45996.14500300926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45996.14500300926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45996.14500300926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45996.14500300926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45996.14500300926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45996.14500300926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45996.14500300926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45996.14500300926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45996.14500300926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45996.14500300926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45996.14500300926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45996.14500300926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45996.14500300926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45996.14500300926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45996.14500300926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45996.14500300926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45996.14500300926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45996.14500300926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45996.14500300926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45996.14500300926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45996.14500300926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45996.14500300926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45996.14500300926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45996.14500300926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45996.14500300926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45996.14500300926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45996.14500300926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45996.14500300926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45996.14500300926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45996.14500300926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45996.14500300926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45996.14500300926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45996.14500300926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45996.14500300926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45996.14500300926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45996.14500300926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45996.14500300926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45996.14500300926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45996.14500300926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45996.14500300926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45996.14500300926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45996.14500300926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45996.14500300926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45996.14500300926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45996.14500300926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45996.14500300926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45996.14500300926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45996.14500300926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45996.14500300926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45996.14500300926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45996.14500300926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45996.14500300926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45996.14500300926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45996.14500300926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45996.14500300926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45996.14500300926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45996.14500300926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45996.14500300926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45996.14500300926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45996.14500300926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45996.14500300926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45996.14500300926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45996.14500300926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45996.14500300926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45996.14500300926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45996.14500300926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45996.14500300926</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F7" sqref="F7"/>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104.3129428240718</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69.956125694443472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47.483891898147704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14.771704398146539</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R5</v>
      </c>
      <c r="C6" s="37">
        <v>1</v>
      </c>
      <c r="D6" s="37" t="s">
        <v>38822</v>
      </c>
      <c r="E6" s="37"/>
      <c r="F6" s="38">
        <v>45996.135277777779</v>
      </c>
      <c r="G6" s="134">
        <f t="shared" ref="G6:G29" ca="1" si="2">IFERROR(NOW()-F6,"")</f>
        <v>9.7252314808429219E-3</v>
      </c>
      <c r="H6" s="38">
        <v>45996.120694444442</v>
      </c>
      <c r="I6" s="37" t="str">
        <f>IFERROR(VLOOKUP(D6,DB!A:F,6,0),"")</f>
        <v>Sceco</v>
      </c>
      <c r="J6" s="37" t="str">
        <f>IFERROR(VLOOKUP(D6,DB!A:G,7,0),"")</f>
        <v>In progress</v>
      </c>
      <c r="K6" s="37"/>
      <c r="L6" s="37" t="str">
        <f>IFERROR(VLOOKUP(D6,DB!A:I,9,0),"")</f>
        <v>Latis</v>
      </c>
    </row>
    <row r="7" spans="1:13">
      <c r="A7" s="37"/>
      <c r="B7" s="37" t="str">
        <f>IFERROR(VLOOKUP(D7,DB!A:K,11,0),"")</f>
        <v>R5</v>
      </c>
      <c r="C7" s="37">
        <v>1</v>
      </c>
      <c r="D7" s="37" t="s">
        <v>33658</v>
      </c>
      <c r="E7" s="37"/>
      <c r="F7" s="38">
        <v>45996.135277777779</v>
      </c>
      <c r="G7" s="134">
        <f t="shared" ca="1" si="2"/>
        <v>9.7252314808429219E-3</v>
      </c>
      <c r="H7" s="38">
        <v>45996.120439814818</v>
      </c>
      <c r="I7" s="37" t="str">
        <f>IFERROR(VLOOKUP(D7,DB!A:F,6,0),"")</f>
        <v>SCECO</v>
      </c>
      <c r="J7" s="37" t="str">
        <f>IFERROR(VLOOKUP(D7,DB!A:G,7,0),"")</f>
        <v>Vandalized</v>
      </c>
      <c r="K7" s="37"/>
      <c r="L7" s="37" t="str">
        <f>IFERROR(VLOOKUP(D7,DB!A:I,9,0),"")</f>
        <v>Latis</v>
      </c>
    </row>
    <row r="8" spans="1:13">
      <c r="A8" s="37"/>
      <c r="B8" s="37" t="str">
        <f>IFERROR(VLOOKUP(D8,DB!A:K,11,0),"")</f>
        <v/>
      </c>
      <c r="C8" s="37"/>
      <c r="D8" s="37"/>
      <c r="E8" s="37"/>
      <c r="F8" s="38"/>
      <c r="G8" s="134">
        <f t="shared" ca="1" si="2"/>
        <v>45996.14500300926</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45996.14500300926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45996.14500300926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45996.14500300926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45996.14500300926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45996.14500300926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45996.14500300926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45996.14500300926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45996.14500300926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45996.14500300926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45996.14500300926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45996.14500300926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45996.14500300926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45996.14500300926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45996.14500300926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45996.14500300926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45996.14500300926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45996.14500300926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45996.14500300926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45996.14500300926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45996.14500300926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45996.14500300926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45996.14500300926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45996.14500300926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45996.14500300926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45996.14500300926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45996.14500300926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45996.14500300926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45996.14500300926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45996.14500300926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45996.14500300926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45996.14500300926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45996.14500300926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45996.14500300926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45996.14500300926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45996.14500300926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45996.14500300926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45996.14500300926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45996.14500300926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45996.14500300926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45996.14500300926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45996.14500300926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45996.14500300926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45996.14500300926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45996.14500300926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45996.14500300926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45996.14500300926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45996.14500300926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45996.14500300926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45996.14500300926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45996.14500300926</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45996.14500300926</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59" ca="1" si="0">IFERROR(NOW()-F2,"-")</f>
        <v>0.11283865740551846</v>
      </c>
      <c r="H2" s="120">
        <v>45996.09851851852</v>
      </c>
      <c r="I2" s="118"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45996.14500300926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45996.14500300926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45996.14500300926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45996.14500300926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45996.14500300926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45996.14500300926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45996.14500300926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45996.14500300926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45996.14500300926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45996.14500300926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45996.14500300926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45996.14500300926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45996.14500300926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45996.14500300926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45996.14500300926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45996.14500300926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45996.14500300926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45996.14500300926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45996.14500300926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45996.14500300926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45996.14500300926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45996.14500300926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45996.14500300926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45996.14500300926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45996.14500300926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45996.14500300926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45996.14500300926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45996.14500300926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45996.14500300926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45996.14500300926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45996.14500300926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45996.14500300926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45996.14500300926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45996.14500300926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45996.14500300926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45996.14500300926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45996.14500300926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45996.14500300926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45996.14500300926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45996.14500300926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45996.14500300926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45996.14500300926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45996.14500300926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45996.14500300926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45996.14500300926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45996.14500300926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45996.14500300926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45996.14500300926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45996.14500300926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45996.14500300926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45996.14500300926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45996.14500300926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45996.14500300926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45996.14500300926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45996.14500300926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45996.14500300926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45996.14500300926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45996.14500300926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45996.14500300926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45996.14500300926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45996.14500300926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45996.14500300926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45996.14500300926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45996.14500300926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45996.14500300926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45996.14500300926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45996.14500300926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45996.14500300926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45996.14500300926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45996.14500300926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45996.14500300926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45996.14500300926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45996.14500300926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45996.14500300926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45996.14500300926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45996.14500300926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45996.14500300926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45996.14500300926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45996.14500300926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45996.14500300926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45996.14500300926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45996.14500300926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45996.14500300926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45996.14500300926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45996.14500300926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45996.14500300926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45996.14500300926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45996.14500300926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45996.14500300926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45996.14500300926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45996.14500300926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45996.14500300926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45996.14500300926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45996.14500300926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45996.14500300926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45996.14500300926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45996.14500300926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45996.14500300926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45996.14500300926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45996.14500300926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45996.14500300926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45996.14500300926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45996.14500300926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45996.14500300926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45996.14500300926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45996.14500300926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45996.14500300926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45996.14500300926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45996.14500300926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45996.14500300926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45996.14500300926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45996.14500300926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45996.14500300926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45996.14500300926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45996.14500300926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45996.14500300926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45996.14500300926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45996.14500300926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45996.14500300926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45996.14500300926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45996.14500300926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45996.14500300926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45996.14500300926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45996.14500300926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45996.14500300926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45996.14500300926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45996.14500300926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45996.14500300926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45996.14500300926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45996.14500300926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45996.14500300926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45996.14500300926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45996.14500300926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45996.14500300926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45996.14500300926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45996.14500300926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45996.14500300926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45996.14500300926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45996.14500300926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45996.14500300926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45996.14500300926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45996.14500300926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45996.14500300926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45996.14500300926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45996.14500300926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45996.14500300926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45996.14500300926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45996.14500300926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45996.14500300926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45996.14500300926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45996.14500300926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45996.14500300926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45996.14500300926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45996.14500300926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45996.14500300926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45996.14500300926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45996.14500300926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45996.14500300926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45996.14500300926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45996.14500300926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45996.14500300926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45996.14500300926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45996.14500300926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45996.14500300926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45996.14500300926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45996.14500300926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45996.14500300926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45996.14500300926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45996.14500300926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45996.14500300926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45996.14500300926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45996.14500300926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45996.14500300926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45996.14500300926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45996.14500300926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45996.14500300926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45996.14500300926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45996.14500300926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45996.14500300926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45996.14500300926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45996.14500300926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45996.14500300926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45996.14500300926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45996.14500300926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45996.14500300926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45996.14500300926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45996.14500300926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45996.14500300926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45996.14500300926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45996.14500300926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45996.14500300926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45996.14500300926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45996.14500300926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45996.14500300926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45996.14500300926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45996.14500300926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45996.14500300926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45996.14500300926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45996.14500300926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45996.14500300926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45996.14500300926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45996.14500300926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45996.14500300926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45996.14500300926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45996.14500300926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45996.14500300926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45996.14500300926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45996.14500300926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45996.14500300926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45996.14500300926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45996.14500300926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45996.14500300926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45996.14500300926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45996.14500300926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45996.14500300926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45996.14500300926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45996.14500300926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45996.14500300926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45996.14500300926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45996.14500300926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45996.14500300926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45996.14500300926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45996.14500300926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45996.14500300926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45996.14500300926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45996.14500300926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45996.14500300926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45996.14500300926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45996.14500300926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45996.14500300926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45996.14500300926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45996.14500300926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45996.14500300926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45996.14500300926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45996.14500300926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45996.14500300926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45996.14500300926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45996.14500300926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45996.14500300926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45996.14500300926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45996.14500300926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45996.14500300926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45996.14500300926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45996.14500300926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45996.14500300926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45996.14500300926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45996.14500300926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45996.14500300926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45996.14500300926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45996.14500300926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45996.14500300926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45996.14500300926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45996.14500300926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45996.14500300926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45996.14500300926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45996.14500300926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45996.14500300926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45996.14500300926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45996.14500300926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45996.14500300926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45996.14500300926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45996.14500300926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45996.14500300926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45996.14500300926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45996.14500300926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45996.14500300926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45996.14500300926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45996.14500300926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45996.14500300926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45996.14500300926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45996.14500300926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45996.14500300926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45996.14500300926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45996.14500300926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45996.14500300926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45996.14500300926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45996.14500300926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45996.14500300926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45996.14500300926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45996.14500300926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45996.14500300926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45996.14500300926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45996.14500300926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45996.14500300926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45996.14500300926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45996.14500300926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45996.14500300926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45996.14500300926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45996.14500300926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45996.14500300926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45996.14500300926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45996.14500300926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45996.14500300926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45996.14500300926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45996.14500300926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45996.14500300926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45996.14500300926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45996.14500300926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45996.14500300926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45996.14500300926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45996.14500300926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45996.14500300926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45996.14500300926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45996.14500300926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45996.14500300926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45996.14500300926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45996.14500300926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45996.14500300926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45996.14500300926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45996.14500300926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45996.14500300926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45996.14500300926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45996.14500300926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45996.14500300926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45996.14500300926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45996.14500300926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45996.14500300926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45996.14500300926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45996.14500300926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45996.14500300926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45996.14500300926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45996.14500300926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45996.14500300926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45996.14500300926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45996.14500300926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45996.14500300926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45996.14500300926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45996.14500300926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45996.14500300926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45996.14500300926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45996.14500300926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45996.14500300926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45996.14500300926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45996.14500300926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45996.14500300926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45996.14500300926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45996.14500300926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45996.14500300926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45996.14500300926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45996.14500300926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45996.14500300926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45996.14500300926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45996.14500300926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45996.14500300926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45996.14500300926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45996.14500300926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45996.14500300926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45996.14500300926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45996.14500300926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45996.14500300926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45996.14500300926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45996.14500300926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45996.14500300926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45996.14500300926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45996.14500300926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45996.14500300926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45996.14500300926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45996.14500300926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45996.14500300926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45996.14500300926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45996.14500300926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45996.14500300926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45996.14500300926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45996.14500300926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45996.14500300926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45996.14500300926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45996.14500300926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45996.14500300926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45996.14500300926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45996.14500300926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45996.14500300926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45996.14500300926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45996.14500300926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45996.14500300926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45996.14500300926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45996.14500300926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45996.14500300926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45996.14500300926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45996.14500300926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45996.14500300926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45996.14500300926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45996.14500300926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45996.14500300926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45996.14500300926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45996.14500300926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45996.14500300926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45996.14500300926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45996.14500300926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45996.14500300926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45996.14500300926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45996.14500300926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45996.14500300926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45996.14500300926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45996.14500300926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45996.14500300926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45996.14500300926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45996.14500300926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45996.14500300926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45996.14500300926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45996.14500300926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45996.14500300926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45996.14500300926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45996.14500300926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45996.14500300926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45996.14500300926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45996.14500300926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45996.14500300926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45996.14500300926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45996.14500300926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45996.14500300926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45996.14500300926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45996.14500300926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45996.14500300926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45996.14500300926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45996.14500300926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45996.14500300926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45996.14500300926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45996.14500300926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45996.14500300926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45996.14500300926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45996.14500300926</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45996.14500300926</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45996.14500300926</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